
<file path=[Content_Types].xml><?xml version="1.0" encoding="utf-8"?>
<Types xmlns="http://schemas.openxmlformats.org/package/2006/content-types">
  <Default Extension="bin" ContentType="application/vnd.openxmlformats-officedocument.spreadsheetml.printerSettings"/>
  <Override PartName="/xl/embeddings/oleObject7.bin" ContentType="application/vnd.openxmlformats-officedocument.oleObject"/>
  <Override PartName="/xl/embeddings/oleObject8.bin" ContentType="application/vnd.openxmlformats-officedocument.oleObject"/>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embeddings/oleObject5.bin" ContentType="application/vnd.openxmlformats-officedocument.oleObject"/>
  <Override PartName="/xl/embeddings/oleObject6.bin" ContentType="application/vnd.openxmlformats-officedocument.oleObject"/>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embeddings/oleObject3.bin" ContentType="application/vnd.openxmlformats-officedocument.oleObject"/>
  <Default Extension="jpeg" ContentType="image/jpeg"/>
  <Override PartName="/xl/embeddings/oleObject4.bin" ContentType="application/vnd.openxmlformats-officedocument.oleObject"/>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embeddings/oleObject9.bin" ContentType="application/vnd.openxmlformats-officedocument.oleObject"/>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75" windowWidth="15600" windowHeight="9240" firstSheet="4" activeTab="8"/>
  </bookViews>
  <sheets>
    <sheet name="DATA" sheetId="9" r:id="rId1"/>
    <sheet name="Website" sheetId="5" r:id="rId2"/>
    <sheet name="PROFIL BP" sheetId="1" r:id="rId3"/>
    <sheet name="Program Kinerja" sheetId="2" r:id="rId4"/>
    <sheet name="Pelayanan Informasi Pengaduan" sheetId="3" r:id="rId5"/>
    <sheet name="Pengadaan Barang Jasa" sheetId="4" r:id="rId6"/>
    <sheet name="Kelembagaan PPID" sheetId="6" r:id="rId7"/>
    <sheet name="Daftar Informasi" sheetId="7" r:id="rId8"/>
    <sheet name="Jumlah Nilai" sheetId="8" r:id="rId9"/>
    <sheet name="Sheet1" sheetId="10" r:id="rId10"/>
  </sheets>
  <definedNames>
    <definedName name="_xlnm.Print_Area" localSheetId="7">'Daftar Informasi'!$A$1:$J$29</definedName>
    <definedName name="_xlnm.Print_Area" localSheetId="0">DATA!$A$1:$H$49</definedName>
    <definedName name="_xlnm.Print_Area" localSheetId="8">'Jumlah Nilai'!$A$1:$E$45</definedName>
    <definedName name="_xlnm.Print_Area" localSheetId="6">'Kelembagaan PPID'!$A$1:$I$35</definedName>
    <definedName name="_xlnm.Print_Area" localSheetId="4">'Pelayanan Informasi Pengaduan'!$A$1:$L$86</definedName>
    <definedName name="_xlnm.Print_Area" localSheetId="5">'Pengadaan Barang Jasa'!$A$1:$L$45</definedName>
    <definedName name="_xlnm.Print_Area" localSheetId="2">'PROFIL BP'!$A$1:$L$97</definedName>
    <definedName name="_xlnm.Print_Area" localSheetId="3">'Program Kinerja'!$A$1:$L$98</definedName>
    <definedName name="_xlnm.Print_Area" localSheetId="1">Website!$A$1:$G$40</definedName>
  </definedNames>
  <calcPr calcId="124519"/>
</workbook>
</file>

<file path=xl/calcChain.xml><?xml version="1.0" encoding="utf-8"?>
<calcChain xmlns="http://schemas.openxmlformats.org/spreadsheetml/2006/main">
  <c r="F31" i="2"/>
  <c r="H31"/>
  <c r="J31"/>
  <c r="L31"/>
  <c r="F42"/>
  <c r="H42"/>
  <c r="J42"/>
  <c r="L42"/>
  <c r="F52"/>
  <c r="H52"/>
  <c r="J52"/>
  <c r="L52"/>
  <c r="E53"/>
  <c r="F77"/>
  <c r="H77"/>
  <c r="J77"/>
  <c r="L77"/>
  <c r="F93"/>
  <c r="H93"/>
  <c r="J93"/>
  <c r="L93"/>
  <c r="F94" s="1"/>
  <c r="F96" s="1"/>
  <c r="H27" i="7"/>
  <c r="F27"/>
  <c r="F28" s="1"/>
  <c r="F29" s="1"/>
  <c r="D33" i="8" s="1"/>
  <c r="E33" s="1"/>
  <c r="H31" i="6"/>
  <c r="F31"/>
  <c r="C35" i="8"/>
  <c r="J17" i="7"/>
  <c r="J25"/>
  <c r="F32" i="6"/>
  <c r="F33" s="1"/>
  <c r="D31" i="8" s="1"/>
  <c r="E31" s="1"/>
  <c r="F32" i="4"/>
  <c r="H32"/>
  <c r="J32"/>
  <c r="L32"/>
  <c r="F42"/>
  <c r="H42"/>
  <c r="J42"/>
  <c r="L42"/>
  <c r="F32" i="3"/>
  <c r="H32"/>
  <c r="J32"/>
  <c r="L32"/>
  <c r="M33"/>
  <c r="M34"/>
  <c r="M35"/>
  <c r="M36"/>
  <c r="F38"/>
  <c r="H38"/>
  <c r="J38"/>
  <c r="L38"/>
  <c r="M39"/>
  <c r="M40"/>
  <c r="M41"/>
  <c r="M42"/>
  <c r="F44"/>
  <c r="F50" s="1"/>
  <c r="H44"/>
  <c r="J44"/>
  <c r="J50" s="1"/>
  <c r="L44"/>
  <c r="L50" s="1"/>
  <c r="M45"/>
  <c r="M46"/>
  <c r="M47"/>
  <c r="M48"/>
  <c r="F76"/>
  <c r="H76"/>
  <c r="J76"/>
  <c r="L76"/>
  <c r="M77"/>
  <c r="M78"/>
  <c r="F80"/>
  <c r="H80"/>
  <c r="J80"/>
  <c r="L80"/>
  <c r="L84" s="1"/>
  <c r="M81"/>
  <c r="M80" s="1"/>
  <c r="H84"/>
  <c r="F33" i="1"/>
  <c r="H33"/>
  <c r="J33"/>
  <c r="L33"/>
  <c r="F38"/>
  <c r="H38"/>
  <c r="H45" s="1"/>
  <c r="J38"/>
  <c r="L38"/>
  <c r="F45"/>
  <c r="F71"/>
  <c r="H71"/>
  <c r="J71"/>
  <c r="L71"/>
  <c r="F75"/>
  <c r="H75"/>
  <c r="J75"/>
  <c r="L75"/>
  <c r="F80"/>
  <c r="H80"/>
  <c r="J80"/>
  <c r="L80"/>
  <c r="F85"/>
  <c r="H85"/>
  <c r="J85"/>
  <c r="L85"/>
  <c r="F88"/>
  <c r="H88"/>
  <c r="H95" s="1"/>
  <c r="J88"/>
  <c r="L88"/>
  <c r="G21" i="5"/>
  <c r="G24"/>
  <c r="G31"/>
  <c r="G34"/>
  <c r="J84" i="3" l="1"/>
  <c r="F85" s="1"/>
  <c r="F84"/>
  <c r="M44"/>
  <c r="H50"/>
  <c r="F51" s="1"/>
  <c r="M32"/>
  <c r="M76"/>
  <c r="M84" s="1"/>
  <c r="M38"/>
  <c r="F95" i="1"/>
  <c r="J95"/>
  <c r="L95"/>
  <c r="L45"/>
  <c r="J45"/>
  <c r="G36" i="5"/>
  <c r="D21" i="8" s="1"/>
  <c r="E21" s="1"/>
  <c r="F43" i="4"/>
  <c r="F45" s="1"/>
  <c r="D29" i="8" s="1"/>
  <c r="E29" s="1"/>
  <c r="F86" i="3" l="1"/>
  <c r="D27" i="8" s="1"/>
  <c r="E27" s="1"/>
  <c r="M50" i="3"/>
  <c r="F96" i="1"/>
  <c r="E46"/>
  <c r="D25" i="8"/>
  <c r="F97" i="1" l="1"/>
  <c r="D23" i="8" s="1"/>
  <c r="E23" s="1"/>
  <c r="E25"/>
  <c r="D35" l="1"/>
  <c r="E35"/>
</calcChain>
</file>

<file path=xl/sharedStrings.xml><?xml version="1.0" encoding="utf-8"?>
<sst xmlns="http://schemas.openxmlformats.org/spreadsheetml/2006/main" count="964" uniqueCount="382">
  <si>
    <t>2.</t>
  </si>
  <si>
    <t>a</t>
  </si>
  <si>
    <t>3.</t>
  </si>
  <si>
    <t>No.</t>
  </si>
  <si>
    <t>PERNYATAAN</t>
  </si>
  <si>
    <t>BOBOT</t>
  </si>
  <si>
    <t>c</t>
  </si>
  <si>
    <t>Mengumumkan Jumlah permohonan informasi publik yang diterima</t>
  </si>
  <si>
    <t>Mengumumkan Waktu yang diperlukan dalam memenuhi setiap permohonan informasi publik</t>
  </si>
  <si>
    <t>Mengumumkan Jumlah permohonan informasi publik yang dikabulkan sebagian atau seluruhnya</t>
  </si>
  <si>
    <t>Mengumumkan  Alasan penolakan permohonan informasi publik.</t>
  </si>
  <si>
    <t>Mengumumkan Tata Cara memperoleh informasi publik</t>
  </si>
  <si>
    <t>Mengumumkan Tata Cara Mengajukan Keberatan atas Permohonan Informasi Publik</t>
  </si>
  <si>
    <t>Mengumumkan Upaya atas tidak ditanggapi/tidak puas jawaban keberatan terhadap permohonan informasi publik</t>
  </si>
  <si>
    <t>Menyediakan form permohonan dan keberatan</t>
  </si>
  <si>
    <t>Mengumumkan alur/skema pengaduan (tata cara)</t>
  </si>
  <si>
    <t>Mengumumkan Form/lembar isian pengaduan</t>
  </si>
  <si>
    <t xml:space="preserve">Mengumumkan Kontak pengaduan ke pejabat yang berwenang menerima pengaduan penyalahgunaan wewenang </t>
  </si>
  <si>
    <t>Mengumumkan Hasil penanganan pengaduan</t>
  </si>
  <si>
    <t>Informasi Wajib Berkala</t>
  </si>
  <si>
    <t>Informasi Tersedia Setiap Saat</t>
  </si>
  <si>
    <t>Mengumumkan informasi tentang kinerja berupa narasi program/kegiatan yang mencakup jumlah kegiatan, realisasi anggaran, realisasi pelaksanaan yang telah dilaksanakan Tahun 2019</t>
  </si>
  <si>
    <t>Mengumumkan LHKPN terakhir Pimpinan yang telah diperiksa KPK</t>
  </si>
  <si>
    <t xml:space="preserve">Mengumumkan daftar LHKASN yang telah diserahkan kepada instansi yang berwenang disertai tanda bukti kirim.  </t>
  </si>
  <si>
    <t>Dokumen Perencanaan</t>
  </si>
  <si>
    <t xml:space="preserve">Memiliki dan menyediakan data perbendaharaan atau inventaris </t>
  </si>
  <si>
    <t>Penguasaan surat-surat</t>
  </si>
  <si>
    <t xml:space="preserve">Laporan pelayanan infomasi publik </t>
  </si>
  <si>
    <t>Informasi Pelanggaran</t>
  </si>
  <si>
    <t>Memiliki dan menyediakan Informasi tentang jumlah, jenis, dan gambaran umum pelanggaran yang dilaporkan masyarakat serta laporan penindakanya dalam kurun waktu 2 (dua) tahun</t>
  </si>
  <si>
    <t>Memiliki, menguasai atau menyediakan Informasi tentang hal-hal berikut ini.</t>
  </si>
  <si>
    <t>Mengumumkan daftar peserta pengadaan barang/jasa</t>
  </si>
  <si>
    <t>A. WEBSITE BADAN PUBLIK</t>
  </si>
  <si>
    <t>A.</t>
  </si>
  <si>
    <t>Aksesabilitas Website</t>
  </si>
  <si>
    <t xml:space="preserve">B. </t>
  </si>
  <si>
    <t>Konten</t>
  </si>
  <si>
    <t>b.</t>
  </si>
  <si>
    <t>Jumlah</t>
  </si>
  <si>
    <t>a.</t>
  </si>
  <si>
    <t>c.</t>
  </si>
  <si>
    <t>1.</t>
  </si>
  <si>
    <t>4.</t>
  </si>
  <si>
    <t>5.</t>
  </si>
  <si>
    <t>Pelayanan Publik Lainnya</t>
  </si>
  <si>
    <t>Aplikasi berkaitan pengaduan masyarakat</t>
  </si>
  <si>
    <t xml:space="preserve">PERNYATAAN </t>
  </si>
  <si>
    <t>TERSEDIA</t>
  </si>
  <si>
    <t>DATA DUKUNG</t>
  </si>
  <si>
    <t>Ya</t>
  </si>
  <si>
    <t>Tidak</t>
  </si>
  <si>
    <t>Legalitas</t>
  </si>
  <si>
    <t>b</t>
  </si>
  <si>
    <t>Menetapkan dan memasang Maklumat Pelayanan Informasi Publik pada tempat yang mudah di akses publik</t>
  </si>
  <si>
    <t>Dukungan Sarana dan Prasarana</t>
  </si>
  <si>
    <r>
      <t>Menyediakan ruang khusus pelayanan informasi lengkap dengan meja, kursi, kursi tunggu dan sarana penerimaan serta komputer (</t>
    </r>
    <r>
      <rPr>
        <i/>
        <sz val="14"/>
        <color indexed="8"/>
        <rFont val="Arial"/>
        <family val="2"/>
      </rPr>
      <t xml:space="preserve">desk information) </t>
    </r>
    <r>
      <rPr>
        <sz val="14"/>
        <color indexed="8"/>
        <rFont val="Arial"/>
        <family val="2"/>
      </rPr>
      <t>yang mudah di akses publik</t>
    </r>
    <r>
      <rPr>
        <i/>
        <sz val="14"/>
        <color indexed="8"/>
        <rFont val="Arial"/>
        <family val="2"/>
      </rPr>
      <t xml:space="preserve">                 </t>
    </r>
  </si>
  <si>
    <t>KETERSEDIAAN</t>
  </si>
  <si>
    <t>Keterangan</t>
  </si>
  <si>
    <t>A</t>
  </si>
  <si>
    <t>Daftar Informasi Publik</t>
  </si>
  <si>
    <t>Sertakan alamat portal/link</t>
  </si>
  <si>
    <t>Menyajikan data-data statistik sektoral sesuai tupoksi SKPD</t>
  </si>
  <si>
    <t>B</t>
  </si>
  <si>
    <t xml:space="preserve">Melakukan evaluasi kinerja personil pengelola PPID/Layanan Informasi Publik </t>
  </si>
  <si>
    <t xml:space="preserve">Melakukan penilaian kinerja penyelenggaraan pelayanan informasi publik secara berkala </t>
  </si>
  <si>
    <t>Aktivitas PPID Pembantu</t>
  </si>
  <si>
    <t>Penyimpanan dokumen digital / Digitalisasi Dokumen</t>
  </si>
  <si>
    <t>Bukti evaluasi kinerja personil</t>
  </si>
  <si>
    <t>Bukti hasil evaluasi pelayanan informasi</t>
  </si>
  <si>
    <t>Bukti  foto SK Penetapan</t>
  </si>
  <si>
    <t>Bukti foto depan SOP yang dimiliki</t>
  </si>
  <si>
    <t>Bukti  Maklumat Pelayanan</t>
  </si>
  <si>
    <t>Bukti kegiatan dimaksud</t>
  </si>
  <si>
    <t>Bukti foto</t>
  </si>
  <si>
    <t>Bukti lampiran anggara</t>
  </si>
  <si>
    <t>Bukti terkait</t>
  </si>
  <si>
    <t>Bukti DIP 2019</t>
  </si>
  <si>
    <t>DIP memuat uraian ringkasan dan detail substansi setiap jenis informasi</t>
  </si>
  <si>
    <t>Daftar Informasi Publik ditetapkan oleh  Atasan PPID Pembantu/pimpinan SKPD disertai dengan SK Penetapan</t>
  </si>
  <si>
    <t>Bukti SK Penetapan</t>
  </si>
  <si>
    <t>Informasi-informasi tentang organisasi, administrasi dam kepegawaian.</t>
  </si>
  <si>
    <t>1.1</t>
  </si>
  <si>
    <t>1.2</t>
  </si>
  <si>
    <t>1.3</t>
  </si>
  <si>
    <t>2.1</t>
  </si>
  <si>
    <t>2.2</t>
  </si>
  <si>
    <t>2.3</t>
  </si>
  <si>
    <t>2.4</t>
  </si>
  <si>
    <t>2.5</t>
  </si>
  <si>
    <t>3.1</t>
  </si>
  <si>
    <t>3.2</t>
  </si>
  <si>
    <t>3.3</t>
  </si>
  <si>
    <t>4.1</t>
  </si>
  <si>
    <t>5.1</t>
  </si>
  <si>
    <t>5.2</t>
  </si>
  <si>
    <t>5.3</t>
  </si>
  <si>
    <t>5.4</t>
  </si>
  <si>
    <t>NO</t>
  </si>
  <si>
    <t>JENIS INFORMASI</t>
  </si>
  <si>
    <t>MEDIA PENYAMPAIAN</t>
  </si>
  <si>
    <t>Website</t>
  </si>
  <si>
    <t>Media Sosial</t>
  </si>
  <si>
    <t xml:space="preserve">B. INFORMASI PROFIL BADAN PUBLIK </t>
  </si>
  <si>
    <t>Nama dan jumlah program/kegiatan</t>
  </si>
  <si>
    <t>Penanggung jawab dan pelaksana disertai nomor kontak yang dapat dihubungi</t>
  </si>
  <si>
    <t>Realisasi penyerapan anggaran</t>
  </si>
  <si>
    <t>Jadwal pelaksanaan</t>
  </si>
  <si>
    <t>Sumber dan besaran anggaran</t>
  </si>
  <si>
    <t>KAK program/kegiatan yang sedang dilaksanakan</t>
  </si>
  <si>
    <t>1.4</t>
  </si>
  <si>
    <t>1.5</t>
  </si>
  <si>
    <t>1.6</t>
  </si>
  <si>
    <t>5.5</t>
  </si>
  <si>
    <t>5.7</t>
  </si>
  <si>
    <t>1.7</t>
  </si>
  <si>
    <t>3.4</t>
  </si>
  <si>
    <t>C. INFORMASI PROGRAM, KEGIATAN DAN KEUANGAN</t>
  </si>
  <si>
    <t>D. INFORMASI PENGELOLAAN PELAYANAN INFORMASI DAN PENGADUAN</t>
  </si>
  <si>
    <t>E. INFORMASI PENGADAAN BARANG DAN JASA</t>
  </si>
  <si>
    <t>Nilai setiap paket</t>
  </si>
  <si>
    <t>Sumber anggaran</t>
  </si>
  <si>
    <t xml:space="preserve"> Nilai total paket</t>
  </si>
  <si>
    <t>F. KELEMBAGAAN PPID</t>
  </si>
  <si>
    <t>Jumlah Nilai</t>
  </si>
  <si>
    <t>Nilai</t>
  </si>
  <si>
    <t xml:space="preserve">Digital </t>
  </si>
  <si>
    <t>Jumlah Nilai Informasi Wajib Berkala</t>
  </si>
  <si>
    <t>Jumlah Bobot Nilai Informasi Wajib Berkala 35%</t>
  </si>
  <si>
    <t>Jumlah Nilai Informasi Tersedia Setiap Saat</t>
  </si>
  <si>
    <t>Jumlah Bobot Nilai Informasi Tersedia Setiap Saat 65%</t>
  </si>
  <si>
    <t>NILAI TOTAL PROFIL BADAN PUBLIK</t>
  </si>
  <si>
    <t>Jumlah Bobot Nilai Informasi Wajib Berkala 75%</t>
  </si>
  <si>
    <t>Jumlah Bobot Nilai Informasi Wajib Berkala 25%</t>
  </si>
  <si>
    <t>NILAI TOTAL PELAYANAN PENGADUAN</t>
  </si>
  <si>
    <t>NILAI TOTAL PENGADAAN BARANG JASA</t>
  </si>
  <si>
    <t>Jumlah Nilai Kelembagaan PPID</t>
  </si>
  <si>
    <t>Jumlah Bobot Nilai Kelembagaan PPID</t>
  </si>
  <si>
    <t>NILAI TOTAL KELEMBAGAAN PPID</t>
  </si>
  <si>
    <t>Jumlah Nilai Penguasaan Dokumen</t>
  </si>
  <si>
    <t>Jumlah Bobot Penguasaan Dokumen</t>
  </si>
  <si>
    <t>NILAI TOTAL PENGUASAAN DOKUMEN</t>
  </si>
  <si>
    <t>Informasi Profil Badan Publik</t>
  </si>
  <si>
    <t>Mengumumkan informasi terkait alamat lengkap Badan Publik, dengan mencakup nama jalan, nomor, kota/kab, provinsi, kode pos, no.tlp/fax dan alamat email/webmail</t>
  </si>
  <si>
    <t>Mengumumkan informasi terkait tugas dan fungsi Badan Publik</t>
  </si>
  <si>
    <t>Mengumumkan informasi terkait struktur organisasi Badan Publik sampai dengan tiga tingkat kebawah</t>
  </si>
  <si>
    <t>Informasi  Profil Pimpinan Badan Publik</t>
  </si>
  <si>
    <t>Mengumumkan informasi terkait profil singkat pimpinan dan/atau pejabat struktural Badan Publik tiga level ke bawah berdasarkan struktur organisasi yang mencakup sekurang-kurangnya nama, jabatan, pendidikan dan penghargaan yang pernah diterima</t>
  </si>
  <si>
    <t xml:space="preserve">Mengumumkan LHKPN pejabat struktural Badan Publik tiga level ke bawah berdasarkan struktur organisasi </t>
  </si>
  <si>
    <t>5.8</t>
  </si>
  <si>
    <t xml:space="preserve">Dokumen Keuangan Badan Publik </t>
  </si>
  <si>
    <t>1.8</t>
  </si>
  <si>
    <t>Kebijakan Anggaran Umum (KUA) 2017 - 2019</t>
  </si>
  <si>
    <t>Prioritas Pagu Anggaran Sementara (PPAS) 2017 - 2019</t>
  </si>
  <si>
    <t>Dokumen Perencanaan Badan Publik</t>
  </si>
  <si>
    <t>Informasi Laporan Akses Informasi Badan Publik</t>
  </si>
  <si>
    <t>Informasi mengenai Hak Memperoleh Informasi di Badan Publik</t>
  </si>
  <si>
    <t>Informasi mengenai Laporan Tata Cara Pengaduan Penyalahgunaan atau Pelanggaran di Badan Publik</t>
  </si>
  <si>
    <t>Membuat dan menetapkan kebijakan-kebijakan teknis PPID Utama</t>
  </si>
  <si>
    <t>4.5</t>
  </si>
  <si>
    <t>Petunjuk Pengisian :</t>
  </si>
  <si>
    <t xml:space="preserve">a. </t>
  </si>
  <si>
    <t>Media Sosial : cantumkan alamat akun media sosial yang digunakan (fb atau twitter atau instagram)</t>
  </si>
  <si>
    <t>Website : cantumkan alamat website badan publik. Misal: http://xxxxxxpemkab.go.id</t>
  </si>
  <si>
    <t>B.</t>
  </si>
  <si>
    <t>Pastikan alamat website dapat diakses atau tidak sedang undermaintance/under construction</t>
  </si>
  <si>
    <r>
      <rPr>
        <b/>
        <sz val="12"/>
        <color indexed="8"/>
        <rFont val="Arial"/>
        <family val="2"/>
      </rPr>
      <t>Ya</t>
    </r>
    <r>
      <rPr>
        <sz val="12"/>
        <color indexed="8"/>
        <rFont val="Arial"/>
        <family val="2"/>
      </rPr>
      <t xml:space="preserve"> </t>
    </r>
    <r>
      <rPr>
        <i/>
        <sz val="10"/>
        <color indexed="8"/>
        <rFont val="Arial"/>
        <family val="2"/>
      </rPr>
      <t>(beri tanda V bila tersedia)</t>
    </r>
  </si>
  <si>
    <t>Meneydiakan profil lengkap pimpinan dan pegawai yang meliputi nama, sejarah karir atau posisi, sejarah pendidikan dan penghargaan yang pernah diraih</t>
  </si>
  <si>
    <t>Menyediakan Syarat-syarat perizinan</t>
  </si>
  <si>
    <t>Menyediakan Izin yang diterbitkan dan/atau dikeluarkan</t>
  </si>
  <si>
    <t>Menyediakan Dokumen pendukung izin yang diterbitkan/dikeluarkan</t>
  </si>
  <si>
    <t>Menyediakan laporan penataan izin yang diberikan</t>
  </si>
  <si>
    <t>Menyediakan dokumen rencana strategis (renstra)</t>
  </si>
  <si>
    <t>Menyediakan dokumen rencana kerja lainnya</t>
  </si>
  <si>
    <t xml:space="preserve">MEDIA PENYAMPAIAN adalah sarana yang digunakan Badan Publik dalam menyampaikan informasi publik melalui website dan media sosial. </t>
  </si>
  <si>
    <t>Kolom "MEDIA PENYAMPAIAN" dijawab dengan cara:</t>
  </si>
  <si>
    <r>
      <t xml:space="preserve">Beri tanda </t>
    </r>
    <r>
      <rPr>
        <b/>
        <sz val="12"/>
        <color indexed="8"/>
        <rFont val="Arial"/>
        <family val="2"/>
      </rPr>
      <t xml:space="preserve">XXX </t>
    </r>
    <r>
      <rPr>
        <sz val="12"/>
        <color indexed="8"/>
        <rFont val="Arial"/>
        <family val="2"/>
      </rPr>
      <t>bila tidak tersedia dokumen dalam bentuk digital atau non digital</t>
    </r>
  </si>
  <si>
    <r>
      <t xml:space="preserve">Beri tanda </t>
    </r>
    <r>
      <rPr>
        <b/>
        <sz val="12"/>
        <color indexed="8"/>
        <rFont val="Arial"/>
        <family val="2"/>
      </rPr>
      <t xml:space="preserve">XXX </t>
    </r>
    <r>
      <rPr>
        <sz val="12"/>
        <color indexed="8"/>
        <rFont val="Arial"/>
        <family val="2"/>
      </rPr>
      <t>bila jenis informasi tidak terdapat di website atau media sosial</t>
    </r>
  </si>
  <si>
    <t>Setiap jenis informasi wajib berkala yang tidak tersedia atau tidak dilengkapi data dukung kehilangan nilai</t>
  </si>
  <si>
    <t>KETERSEDIAAN adalah dokumen informasi yang disediakan oleh Badan Publik.</t>
  </si>
  <si>
    <t>Kolom "KETERSEDIAAN" dijawab dengan cara:</t>
  </si>
  <si>
    <r>
      <t xml:space="preserve">a. Setiap jenis informasi yang tersedia diberi tanda </t>
    </r>
    <r>
      <rPr>
        <b/>
        <sz val="12"/>
        <color indexed="8"/>
        <rFont val="Arial"/>
        <family val="2"/>
      </rPr>
      <t xml:space="preserve">V </t>
    </r>
    <r>
      <rPr>
        <sz val="12"/>
        <color indexed="8"/>
        <rFont val="Arial"/>
        <family val="2"/>
      </rPr>
      <t/>
    </r>
  </si>
  <si>
    <r>
      <t xml:space="preserve">b. Setiap jenis informasi yang tidak tersedia diberi tanda </t>
    </r>
    <r>
      <rPr>
        <b/>
        <sz val="12"/>
        <color indexed="8"/>
        <rFont val="Arial"/>
        <family val="2"/>
      </rPr>
      <t>XXX</t>
    </r>
  </si>
  <si>
    <r>
      <rPr>
        <b/>
        <sz val="12"/>
        <color indexed="8"/>
        <rFont val="Arial"/>
        <family val="2"/>
      </rPr>
      <t>Tidak</t>
    </r>
    <r>
      <rPr>
        <sz val="12"/>
        <color indexed="8"/>
        <rFont val="Arial"/>
        <family val="2"/>
      </rPr>
      <t xml:space="preserve"> </t>
    </r>
    <r>
      <rPr>
        <i/>
        <sz val="10"/>
        <color indexed="8"/>
        <rFont val="Arial"/>
        <family val="2"/>
      </rPr>
      <t>(beri tanda XXX bila tidak tersedia)</t>
    </r>
  </si>
  <si>
    <t>Kolom "Digital" adalah ketersediaan dokumen dalam bentuk alamat link pada website atau dokumen tersedia dalam bentuk soft file</t>
  </si>
  <si>
    <t>Kolom "Non Digital" adalah ketersediaan dokumen dalam bentuk hard copy</t>
  </si>
  <si>
    <r>
      <t xml:space="preserve">a. Beri tanda </t>
    </r>
    <r>
      <rPr>
        <b/>
        <sz val="12"/>
        <color indexed="8"/>
        <rFont val="Arial"/>
        <family val="2"/>
      </rPr>
      <t>V</t>
    </r>
    <r>
      <rPr>
        <sz val="12"/>
        <color indexed="8"/>
        <rFont val="Arial"/>
        <family val="2"/>
      </rPr>
      <t xml:space="preserve"> bila dokumen disediakan dalam bentuk hard copy</t>
    </r>
  </si>
  <si>
    <r>
      <t xml:space="preserve">c. Beri tanda </t>
    </r>
    <r>
      <rPr>
        <b/>
        <sz val="12"/>
        <color indexed="8"/>
        <rFont val="Arial"/>
        <family val="2"/>
      </rPr>
      <t>XXX</t>
    </r>
    <r>
      <rPr>
        <sz val="12"/>
        <color indexed="8"/>
        <rFont val="Arial"/>
        <family val="2"/>
      </rPr>
      <t xml:space="preserve"> bila dokumen tidak tersedia dalam bentuk alamat link website dan soft file</t>
    </r>
  </si>
  <si>
    <r>
      <t xml:space="preserve">b. Beri tanda </t>
    </r>
    <r>
      <rPr>
        <b/>
        <sz val="12"/>
        <color indexed="8"/>
        <rFont val="Arial"/>
        <family val="2"/>
      </rPr>
      <t xml:space="preserve">XXX </t>
    </r>
    <r>
      <rPr>
        <sz val="12"/>
        <color indexed="8"/>
        <rFont val="Arial"/>
        <family val="2"/>
      </rPr>
      <t xml:space="preserve">bila dokumen tidak tersedia dalam bentuk non digital </t>
    </r>
  </si>
  <si>
    <t>b. Melampirkan foto halaman depan dan daftar isi  dengan memberi nomor sesuai jenis informasi</t>
  </si>
  <si>
    <t>https://xxx.kota.go.id/yyyyyy.html</t>
  </si>
  <si>
    <t xml:space="preserve"> salah satu akun medsos (fb/twitter/instagram)</t>
  </si>
  <si>
    <r>
      <rPr>
        <b/>
        <sz val="11"/>
        <color indexed="8"/>
        <rFont val="Arial"/>
        <family val="2"/>
      </rPr>
      <t>Digital</t>
    </r>
    <r>
      <rPr>
        <sz val="11"/>
        <color indexed="8"/>
        <rFont val="Arial"/>
        <family val="2"/>
      </rPr>
      <t xml:space="preserve"> </t>
    </r>
    <r>
      <rPr>
        <i/>
        <sz val="10"/>
        <color indexed="8"/>
        <rFont val="Arial"/>
        <family val="2"/>
      </rPr>
      <t>(dokumen dalam bentuk soft file atau tersedia di website)</t>
    </r>
    <r>
      <rPr>
        <sz val="11"/>
        <color indexed="8"/>
        <rFont val="Arial"/>
        <family val="2"/>
      </rPr>
      <t xml:space="preserve"> </t>
    </r>
  </si>
  <si>
    <r>
      <t xml:space="preserve">Non Digital </t>
    </r>
    <r>
      <rPr>
        <i/>
        <sz val="10"/>
        <color indexed="8"/>
        <rFont val="Arial"/>
        <family val="2"/>
      </rPr>
      <t>(fisik dokumen hardcopy)</t>
    </r>
  </si>
  <si>
    <t>b. Me foto halaman depan dan daftar isi  dengan memberi nomor sesuai jenis informasi</t>
  </si>
  <si>
    <t>https://xx.kota.go.id/yy.html</t>
  </si>
  <si>
    <t>salah satu akun medsos</t>
  </si>
  <si>
    <t xml:space="preserve"> salah satu akun medsos </t>
  </si>
  <si>
    <t>Digital adalah ketersediaan dokumen informasi di website. Cantumkan alamat link dari jenis informasi. Misal:  https://xxxxxxkota.go.id/mainmenu/detail/profil</t>
  </si>
  <si>
    <t>Non Digital adalah ketersdiaan dokumen informasi dalam bentuk hard copy. Lampirkan foto halaman depan dan daftar isi dari dokumen yang disediakan, dan diberi nomor sesuai nomor pernyataan.</t>
  </si>
  <si>
    <t>https://xxxkab.go.id/mainmenu/detail/alamat</t>
  </si>
  <si>
    <t>a. Bila dokumen disediakan dalam bentuk alamat link website, cantumkan alamat link pada website</t>
  </si>
  <si>
    <t>Petunjuk Pengisian</t>
  </si>
  <si>
    <t xml:space="preserve">1. </t>
  </si>
  <si>
    <t>TERSEDIA : Beri tanda V apabila YA, atau tanda X bila TIDAK</t>
  </si>
  <si>
    <t xml:space="preserve">Terhadap jawaban "YA", harus disertai dengan data dukung sesuai dengan pokok pernyataan. </t>
  </si>
  <si>
    <t xml:space="preserve">Terhadap jawaban "TIDAK", tidak diperlukan datang dukung. </t>
  </si>
  <si>
    <t>Cantumkan alamat website pada kolom yang disediakan</t>
  </si>
  <si>
    <t>Bukti A.1</t>
  </si>
  <si>
    <t>Bukti A.2.1</t>
  </si>
  <si>
    <t>Bukti A.2.2</t>
  </si>
  <si>
    <t>Bukti A.2.3</t>
  </si>
  <si>
    <t>Bukti A.2.4</t>
  </si>
  <si>
    <t>Bukti A.2.5</t>
  </si>
  <si>
    <t>Bukti A.2</t>
  </si>
  <si>
    <t>Bukti A.3</t>
  </si>
  <si>
    <t>PENYEDIAAN INFORMASI</t>
  </si>
  <si>
    <t>PENYEDIAAN INFORMASI adalah ketersediaan dokumen dari informasi yang wajib diumumkan secara berkala baik dalam bentuk digital dan non digital.</t>
  </si>
  <si>
    <t>Kolom "PENYEDIAAN INFORMASI " dijawab dengan cara:</t>
  </si>
  <si>
    <t>PENYEDIAAN INFORMASI adalah ketersediaan informasi lengkap yang wajib disediakan dan diumumkan secara berkala baik dalam bentuk digital dan non digital.</t>
  </si>
  <si>
    <t>Setiap jenis pernyataan yang menyertakan alamat website memiliki nilai sesuai kolom "Nilai".</t>
  </si>
  <si>
    <t>Pastikan alamat website  dapat diakses atau tidak sedang undermaintance/under construction</t>
  </si>
  <si>
    <t>Alamat website  yang tidak dapat dibuka/diakses tidak mendapat nilai (0)</t>
  </si>
  <si>
    <t>Bukti A.1.1</t>
  </si>
  <si>
    <r>
      <t xml:space="preserve">Non Digital </t>
    </r>
    <r>
      <rPr>
        <i/>
        <sz val="10"/>
        <color indexed="8"/>
        <rFont val="Arial"/>
        <family val="2"/>
      </rPr>
      <t>(lampirkan  foto cover dan daftar isi)</t>
    </r>
  </si>
  <si>
    <t>Bukti A.1.2</t>
  </si>
  <si>
    <t xml:space="preserve"> Bukti A.1.3</t>
  </si>
  <si>
    <t xml:space="preserve"> Bukti A.2.5</t>
  </si>
  <si>
    <t>Bukti A.3.1</t>
  </si>
  <si>
    <t>Bukti A.3.2</t>
  </si>
  <si>
    <t>Bukti A.3.3</t>
  </si>
  <si>
    <t>Bukti B.4.1</t>
  </si>
  <si>
    <t>Bukti B. 1.1.</t>
  </si>
  <si>
    <t xml:space="preserve"> Bukti B.1.2</t>
  </si>
  <si>
    <t>Bukti B. 2.1</t>
  </si>
  <si>
    <t>Bukti B.2.2</t>
  </si>
  <si>
    <t>Bukti B.2.3</t>
  </si>
  <si>
    <t>Bukti B.3.1</t>
  </si>
  <si>
    <t>Bukti B.3.2</t>
  </si>
  <si>
    <t>Bukti B.3.3</t>
  </si>
  <si>
    <t>Bukti B.5.1</t>
  </si>
  <si>
    <t>Bukti B.5.2</t>
  </si>
  <si>
    <t>Bukti B.5.3</t>
  </si>
  <si>
    <t>Bukti B.5.4</t>
  </si>
  <si>
    <t>b. Bila dokumen disediakan dalam bentuk soft file (pdf, exel atau ms word), sebutkan nama file disertai dengan nomor sesuai nomor pernyataan</t>
  </si>
  <si>
    <t>1)  alamat link atau 2) nama file</t>
  </si>
  <si>
    <t>Kolom "Digital" adalah ketersediaan informasi  dalam bentuk alamat link pada website atau dokumen tersedia dalam bentuk soft file</t>
  </si>
  <si>
    <t>A. Informasi Wajib Berkala : Informasi Publik Program, Kegiatan dan Keuangan Yang Wajib Disediakan dan Diumumkan Secara Berkala Oleh Pemerintah Daerah</t>
  </si>
  <si>
    <t xml:space="preserve">A. Informasi Wajib Berkala : Informasi Publik Profil Pemerintah Daerah Yang Wajib Disediakan dan Diumumkan Secara Berkala </t>
  </si>
  <si>
    <t>B. Informasi Wajib Tersedia Setiap Saat : Dokumen/Informasi Terbuka tentang Pemerintah Daerah  Yang Disediakan Pemerintah Daerah</t>
  </si>
  <si>
    <t>Bukti A.1.3</t>
  </si>
  <si>
    <t>Bukti A.1.4</t>
  </si>
  <si>
    <t>Bukti A.1.5</t>
  </si>
  <si>
    <t xml:space="preserve"> Bukti A.1.6</t>
  </si>
  <si>
    <t>Bukti A.4</t>
  </si>
  <si>
    <t>Bukti A. 5.1</t>
  </si>
  <si>
    <t>Bukti A. 5.2</t>
  </si>
  <si>
    <t>Bukti A. 5.3</t>
  </si>
  <si>
    <t>Bukti A. 5.4</t>
  </si>
  <si>
    <t>Bukti A. 5.5</t>
  </si>
  <si>
    <t>Bukti A. 5.6</t>
  </si>
  <si>
    <t>Bukti A. 5.7</t>
  </si>
  <si>
    <t>Bukti A. 5.8</t>
  </si>
  <si>
    <t>5.6</t>
  </si>
  <si>
    <t>PENYEDIAAN INFORMASI  adalah ketersediaan informasi lengkap yang wajib disediakan dan diumumkan secara berkala baik dalam bentuk digital dan non digital.</t>
  </si>
  <si>
    <t>b. Bila dokumen disediakan dalam bentuk soft file (pdf, exel atau ms word), sebutkan nama file  disertai dengan nomor sesuai nomor pernyataan</t>
  </si>
  <si>
    <t>Bukti B.1.1</t>
  </si>
  <si>
    <t>Bukti B.1.2</t>
  </si>
  <si>
    <t>Bukti B.1.3</t>
  </si>
  <si>
    <t>Bukti B.1.4</t>
  </si>
  <si>
    <t>Bukti B.1.5</t>
  </si>
  <si>
    <t>Bukti B.1.6</t>
  </si>
  <si>
    <t>Bukti B.1.7</t>
  </si>
  <si>
    <t>Bukti B.1.8</t>
  </si>
  <si>
    <t>Bukti B.2.1</t>
  </si>
  <si>
    <t>Kolom "PENYEDIAAN INFORMASI" dijawab dengan cara:</t>
  </si>
  <si>
    <t>Bukti A.3.4</t>
  </si>
  <si>
    <t>Bukti B.2</t>
  </si>
  <si>
    <t xml:space="preserve">A. Informasi Wajib Berkala : Informasi Publik Pengelolaan Pelayanan Informasi Yang Wajib Disediakan dan Diumumkan Secara Berkala Oleh Pemerintah Daerah </t>
  </si>
  <si>
    <t xml:space="preserve">B. Informasi Wajib Tersedia Setiap Saat : Dokumen/Informasi Terbuka  Program, Kegiatan dan Keuangan Yang Wajib Disediakan Pemerintah Daerah </t>
  </si>
  <si>
    <t xml:space="preserve">B. Informasi Wajib Tersedia Setiap Saat : Dokumen/Informasi  Pengelolaan Pelayanan Informasi Yang Wajib Disediakan Pemerintah Daerah </t>
  </si>
  <si>
    <t>REKAPITULASI NILAI PARAMETER KUESIONER PENILAIAN MANDIRI</t>
  </si>
  <si>
    <t>No</t>
  </si>
  <si>
    <t>Parameter</t>
  </si>
  <si>
    <t>Profil Badan Publik</t>
  </si>
  <si>
    <t>Pelayanan Informasi</t>
  </si>
  <si>
    <t>Pengadaan Barang/Jasa</t>
  </si>
  <si>
    <t>Kelembagaan PPID</t>
  </si>
  <si>
    <t>Daftar Informasi (DIP dan DIK)</t>
  </si>
  <si>
    <t>Nama Badan Publik</t>
  </si>
  <si>
    <t>Alamat Website Badan Publik</t>
  </si>
  <si>
    <t>NILAI TOTAL PROGRAM, KEGIATAN DAN KEUANGAN</t>
  </si>
  <si>
    <t>=</t>
  </si>
  <si>
    <t>Mengetahui</t>
  </si>
  <si>
    <t>----------------------------------------------------------------------------------------</t>
  </si>
  <si>
    <t>(nama, jabatan dan stempel)</t>
  </si>
  <si>
    <t xml:space="preserve"> Total Nilai</t>
  </si>
  <si>
    <t>A. Informasi Wajib Berkala : Informasi Publik Pengadaan Barang/Jasa Yang Wajib Disediakan dan Diumumkan Secara Berkala Oleh Pemerintah Daerah</t>
  </si>
  <si>
    <t>Informasi pengadaan barang/jasa yang dilakukan swakelola atau penunjukan langsung (minimal 10 Paket Dengan Nilai Tertinggi), yang memuat :</t>
  </si>
  <si>
    <t xml:space="preserve">Mengumumkan informasi pemenang  beserta nilai kontrak </t>
  </si>
  <si>
    <t xml:space="preserve">Program, Kinerja dan Keuangan </t>
  </si>
  <si>
    <t>Bobot</t>
  </si>
  <si>
    <t>ALAMAT WEBSITE</t>
  </si>
  <si>
    <t>INFORMASI BADAN PUBLIK</t>
  </si>
  <si>
    <t>Self Assessment Quetionnare (SAQ)</t>
  </si>
  <si>
    <t>Data Badan Publik</t>
  </si>
  <si>
    <t>Alamat Badan Publik</t>
  </si>
  <si>
    <t>Nomor Telepon/Fax</t>
  </si>
  <si>
    <t>Website Badan Publik</t>
  </si>
  <si>
    <t xml:space="preserve">Data  Petugas Penanggung Jawab Kuesioner </t>
  </si>
  <si>
    <t>Nama Petugas</t>
  </si>
  <si>
    <t>Kedudukan Dalam PPID</t>
  </si>
  <si>
    <t>Kedudukan Dalam Dinas</t>
  </si>
  <si>
    <t>Nomor Telepon</t>
  </si>
  <si>
    <t>Nama Atasan PPID</t>
  </si>
  <si>
    <t>Kedudukan Dalam Badan Publik</t>
  </si>
  <si>
    <t>Mengetahui dan Menyetujui,</t>
  </si>
  <si>
    <t>(  ……………………………………………………………………………………………………………………..………………………………….  )</t>
  </si>
  <si>
    <t xml:space="preserve">Pimpinan Badan Publik </t>
  </si>
  <si>
    <t>Setiap jenis pernyataan wajib menyertakan "Alamat Website"</t>
  </si>
  <si>
    <t xml:space="preserve">Mengumumkan Program/Kegiatan yang sedang dilaksanakan tahun anggaran 2020 yang meliputi informasi tentang : </t>
  </si>
  <si>
    <t xml:space="preserve">Mengumumkan ringkasan laporan keuangan hasil audit tahun 2019 yang meliput: </t>
  </si>
  <si>
    <t>Laporan realisasi anggaran Tahun 2019</t>
  </si>
  <si>
    <t>Neraca Tahun 2019</t>
  </si>
  <si>
    <t>Catatan atas laporan keuangan (CALK) Tahun 2019</t>
  </si>
  <si>
    <t>Daftar asset dan inventaris  Tahun 2019</t>
  </si>
  <si>
    <t>Laporan realisasi anggaran 2017 - 2019</t>
  </si>
  <si>
    <t>Neraca 2017 - 2019</t>
  </si>
  <si>
    <t>Catatan atas laporan keuangan (CALK) 2017 - 2019</t>
  </si>
  <si>
    <t>Daftar asset dan inventaris 2017 - 2019</t>
  </si>
  <si>
    <t>Ringkasan RKA SKPD dan perubahannya 2017 - 2019</t>
  </si>
  <si>
    <t>Menyediakan daftar dokumen tentang Memorandum of Understanding/ LoI/ Nota Kesepahaman/Nota Kerjasama/sejenisnya tahun 2017 - 2019</t>
  </si>
  <si>
    <t>Menyediakan daftar dokumen tentang surat menyurat pimpinan Badan Publik dalam rangka pelaksanaan tugas dan fungsi tahun 2017 - 2019</t>
  </si>
  <si>
    <t>Menyediakan dokumen agenda kerja pimpinan Badan Publik dalam rangka pelaksaan tugas tahun 2017 - 2019</t>
  </si>
  <si>
    <t>Menyediakan jumlah dan daftar data statistik yang dibuat dan dikelola Badan Publik tahun 2017-2019</t>
  </si>
  <si>
    <t xml:space="preserve">Menyediakan data atau daftar perbendaharaan atau inventaris  tahun 2017 - 2019 </t>
  </si>
  <si>
    <r>
      <t>Dokumen</t>
    </r>
    <r>
      <rPr>
        <b/>
        <sz val="12"/>
        <rFont val="Arial"/>
        <family val="2"/>
      </rPr>
      <t xml:space="preserve"> </t>
    </r>
    <r>
      <rPr>
        <sz val="12"/>
        <rFont val="Arial"/>
        <family val="2"/>
      </rPr>
      <t>kegiatan pelayanan Informasi Publik yang memuat sarana prasarana, SDM, anggaran dan penggunaan anggaran Tahun 2017 - 2019</t>
    </r>
  </si>
  <si>
    <t xml:space="preserve">Menyampaikan laporan akses layanan Informasi Publik tahun 2019 ke Komisi Informasi Provinsi Jawa Tengah </t>
  </si>
  <si>
    <t>Memiliki SOP tentang Pelayanan Informasi</t>
  </si>
  <si>
    <t>Memiliki SK Pembentukan PPID Pembantu dan Struktur Organisasi yang ditanda tangani Atasan PPID Pembantu</t>
  </si>
  <si>
    <t>Memiliki anggaran yang diperuntukan bagi kegiatan yang  berkaitan pelayanan informasi publik</t>
  </si>
  <si>
    <t xml:space="preserve">Menetapkan SOP Pelayanan Informasi Publik </t>
  </si>
  <si>
    <t>Menyusun Daftar Informasi Publik (DIP) Tahun 2020</t>
  </si>
  <si>
    <t xml:space="preserve">Daftar Informasi Publik diupload di website PPID Pembantu pada menu PPID </t>
  </si>
  <si>
    <t>Nama website</t>
  </si>
  <si>
    <t>Memiliki web/situs</t>
  </si>
  <si>
    <t>Menyediakan menu  PPID</t>
  </si>
  <si>
    <t>SK Pembentukan PPID Pembantu</t>
  </si>
  <si>
    <t>Struktur Organisasi PPID Pembantu</t>
  </si>
  <si>
    <t xml:space="preserve">Daftar Informasi Publik </t>
  </si>
  <si>
    <t>Alur Pelayanan Informasi Publik</t>
  </si>
  <si>
    <t>C</t>
  </si>
  <si>
    <t>Memiliki aplikasi pelayanan publik</t>
  </si>
  <si>
    <t>PEMERINGKATAN BADAN PUBLIK TAHUN 2020</t>
  </si>
  <si>
    <t>Data  PPID Pembantu</t>
  </si>
  <si>
    <t>……………………………………………………………...   2020</t>
  </si>
  <si>
    <t xml:space="preserve">Informasi  pengadaan barang/jasa Tahun 2019 - 2020 yang ditenderkan sekurang-kurangnya memuat 1) Nama lelang 2) Tanggal pembuatan 3) Lingkup Pekerjaan, 4) Tahapapan Lelang 5) Metode Pengadaan 6) Tahun anggaran, 7) Nilai Pagu Paket dan HPS  8). Lokasi Pekerjaan 9) Syarat Kualifikasi </t>
  </si>
  <si>
    <t>Jumlah paket dalam tahun anggaran 2019 - 2020</t>
  </si>
  <si>
    <t>Nama paket pengadaan tahun 2019 - 2020</t>
  </si>
  <si>
    <t xml:space="preserve">G. Daftar Informasi Publik (DIP) </t>
  </si>
  <si>
    <t>BADAN PUBLIK KABUPATEN BREBES</t>
  </si>
  <si>
    <t>PEMERINGKATAN KETERBUKAAN INFORMASI PUBLIK TAHUN 2020</t>
  </si>
  <si>
    <t>Nama Atasan PPID Pembantu Badan Publik</t>
  </si>
  <si>
    <t>Atasan PPID Pembantu</t>
  </si>
  <si>
    <t>alamat website SKPD</t>
  </si>
  <si>
    <t>SKPD</t>
  </si>
  <si>
    <t>WEBSITE SKPD</t>
  </si>
  <si>
    <t>Seluruh SKPD</t>
  </si>
  <si>
    <t>NAMA APLIKASI</t>
  </si>
  <si>
    <t>Mengumumkan informasi tentang agenda terkait pelaksanaan tugas pimpinan Tahun 2019 dan 2020</t>
  </si>
  <si>
    <t>Menyediakan pedoman pengelolaan organisasi, administrasi, personil dan keuangan (SOP)</t>
  </si>
  <si>
    <t>LO</t>
  </si>
  <si>
    <t>LPE</t>
  </si>
  <si>
    <t>Ringkasan RKA DPA dan perubahannya 2017 - 2019</t>
  </si>
  <si>
    <t>Mengumumkan  LKJIP Tahun 2019</t>
  </si>
  <si>
    <t>Mengumumkan Laporan kinerja lainnya (LKPJ, LPPD</t>
  </si>
  <si>
    <t>Ringkasan RKA SKPD Tahun 2020</t>
  </si>
  <si>
    <t>Ringkasan DPA SKPD Tahun 2020</t>
  </si>
  <si>
    <t>Rencana Kerja  2017 - 2019</t>
  </si>
  <si>
    <t xml:space="preserve"> </t>
  </si>
  <si>
    <t>PEMERINTAH KABUPATEN BREBES</t>
  </si>
  <si>
    <t>Jawaban</t>
  </si>
  <si>
    <t>Ya/ Tidak</t>
  </si>
</sst>
</file>

<file path=xl/styles.xml><?xml version="1.0" encoding="utf-8"?>
<styleSheet xmlns="http://schemas.openxmlformats.org/spreadsheetml/2006/main">
  <numFmts count="2">
    <numFmt numFmtId="43" formatCode="_(* #,##0.00_);_(* \(#,##0.00\);_(* &quot;-&quot;??_);_(@_)"/>
    <numFmt numFmtId="164" formatCode="0.0"/>
  </numFmts>
  <fonts count="45">
    <font>
      <sz val="11"/>
      <color theme="1"/>
      <name val="Calibri"/>
      <family val="2"/>
      <scheme val="minor"/>
    </font>
    <font>
      <b/>
      <sz val="12"/>
      <color indexed="8"/>
      <name val="Arial"/>
      <family val="2"/>
    </font>
    <font>
      <sz val="11"/>
      <color indexed="8"/>
      <name val="Arial"/>
      <family val="2"/>
    </font>
    <font>
      <b/>
      <sz val="18"/>
      <name val="Arial"/>
      <family val="2"/>
    </font>
    <font>
      <b/>
      <sz val="12"/>
      <name val="Arial"/>
      <family val="2"/>
    </font>
    <font>
      <sz val="12"/>
      <color indexed="8"/>
      <name val="Arial"/>
      <family val="2"/>
    </font>
    <font>
      <sz val="12"/>
      <name val="Arial"/>
      <family val="2"/>
    </font>
    <font>
      <b/>
      <sz val="14"/>
      <name val="Arial"/>
      <family val="2"/>
    </font>
    <font>
      <sz val="14"/>
      <name val="Arial"/>
      <family val="2"/>
    </font>
    <font>
      <sz val="11"/>
      <name val="Arial"/>
      <family val="2"/>
    </font>
    <font>
      <i/>
      <sz val="11"/>
      <name val="Arial"/>
      <family val="2"/>
    </font>
    <font>
      <i/>
      <sz val="14"/>
      <color indexed="8"/>
      <name val="Arial"/>
      <family val="2"/>
    </font>
    <font>
      <sz val="14"/>
      <color indexed="8"/>
      <name val="Arial"/>
      <family val="2"/>
    </font>
    <font>
      <b/>
      <sz val="11"/>
      <color indexed="8"/>
      <name val="Arial"/>
      <family val="2"/>
    </font>
    <font>
      <i/>
      <sz val="10"/>
      <color indexed="8"/>
      <name val="Arial"/>
      <family val="2"/>
    </font>
    <font>
      <sz val="11"/>
      <color theme="1"/>
      <name val="Calibri"/>
      <family val="2"/>
      <scheme val="minor"/>
    </font>
    <font>
      <sz val="11"/>
      <color theme="1"/>
      <name val="Calibri"/>
      <family val="2"/>
      <charset val="1"/>
      <scheme val="minor"/>
    </font>
    <font>
      <u/>
      <sz val="11"/>
      <color theme="10"/>
      <name val="Calibri"/>
      <family val="2"/>
    </font>
    <font>
      <sz val="11"/>
      <color theme="1"/>
      <name val="Arial"/>
      <family val="2"/>
    </font>
    <font>
      <sz val="14"/>
      <color theme="1"/>
      <name val="Arial"/>
      <family val="2"/>
    </font>
    <font>
      <b/>
      <sz val="14"/>
      <color theme="1"/>
      <name val="Arial"/>
      <family val="2"/>
    </font>
    <font>
      <sz val="12"/>
      <color theme="1"/>
      <name val="Arial"/>
      <family val="2"/>
    </font>
    <font>
      <sz val="20"/>
      <color theme="1"/>
      <name val="Arial"/>
      <family val="2"/>
    </font>
    <font>
      <b/>
      <sz val="16"/>
      <color theme="0"/>
      <name val="Arial"/>
      <family val="2"/>
    </font>
    <font>
      <b/>
      <sz val="20"/>
      <color theme="0"/>
      <name val="Arial"/>
      <family val="2"/>
    </font>
    <font>
      <b/>
      <sz val="12"/>
      <color theme="1"/>
      <name val="Arial"/>
      <family val="2"/>
    </font>
    <font>
      <b/>
      <sz val="26"/>
      <color theme="0"/>
      <name val="Arial"/>
      <family val="2"/>
    </font>
    <font>
      <b/>
      <sz val="11"/>
      <color theme="1"/>
      <name val="Arial"/>
      <family val="2"/>
    </font>
    <font>
      <sz val="11"/>
      <color rgb="FF000000"/>
      <name val="Arial"/>
      <family val="2"/>
    </font>
    <font>
      <sz val="14"/>
      <color rgb="FF000000"/>
      <name val="Arial"/>
      <family val="2"/>
    </font>
    <font>
      <b/>
      <sz val="16"/>
      <color theme="1"/>
      <name val="Arial"/>
      <family val="2"/>
    </font>
    <font>
      <sz val="10"/>
      <color theme="1"/>
      <name val="Arial"/>
      <family val="2"/>
    </font>
    <font>
      <i/>
      <sz val="11"/>
      <color theme="1"/>
      <name val="Arial"/>
      <family val="2"/>
    </font>
    <font>
      <b/>
      <sz val="18"/>
      <color theme="1"/>
      <name val="Arial"/>
      <family val="2"/>
    </font>
    <font>
      <b/>
      <sz val="12"/>
      <color rgb="FF000000"/>
      <name val="Arial"/>
      <family val="2"/>
    </font>
    <font>
      <i/>
      <sz val="10"/>
      <color theme="1"/>
      <name val="Arial"/>
      <family val="2"/>
    </font>
    <font>
      <i/>
      <sz val="14"/>
      <color theme="1"/>
      <name val="Arial"/>
      <family val="2"/>
    </font>
    <font>
      <u/>
      <sz val="10"/>
      <color theme="10"/>
      <name val="Calibri"/>
      <family val="2"/>
    </font>
    <font>
      <sz val="16"/>
      <color theme="1"/>
      <name val="Arial"/>
      <family val="2"/>
    </font>
    <font>
      <sz val="18"/>
      <color theme="1"/>
      <name val="Arial"/>
      <family val="2"/>
    </font>
    <font>
      <i/>
      <sz val="14"/>
      <color rgb="FFFF0000"/>
      <name val="Arial"/>
      <family val="2"/>
    </font>
    <font>
      <b/>
      <sz val="22"/>
      <color theme="1"/>
      <name val="Arial"/>
      <family val="2"/>
    </font>
    <font>
      <b/>
      <sz val="20"/>
      <color theme="1"/>
      <name val="Arial"/>
      <family val="2"/>
    </font>
    <font>
      <b/>
      <sz val="14"/>
      <color theme="0"/>
      <name val="Arial"/>
      <family val="2"/>
    </font>
    <font>
      <sz val="11"/>
      <color theme="10"/>
      <name val="Calibri"/>
      <family val="2"/>
    </font>
  </fonts>
  <fills count="8">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1" tint="0.34998626667073579"/>
        <bgColor indexed="64"/>
      </patternFill>
    </fill>
  </fills>
  <borders count="1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style="double">
        <color indexed="64"/>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double">
        <color indexed="64"/>
      </right>
      <top/>
      <bottom style="double">
        <color indexed="64"/>
      </bottom>
      <diagonal/>
    </border>
    <border>
      <left style="double">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medium">
        <color indexed="64"/>
      </bottom>
      <diagonal/>
    </border>
    <border>
      <left style="double">
        <color indexed="64"/>
      </left>
      <right style="double">
        <color indexed="64"/>
      </right>
      <top style="medium">
        <color indexed="64"/>
      </top>
      <bottom/>
      <diagonal/>
    </border>
    <border>
      <left style="double">
        <color indexed="64"/>
      </left>
      <right/>
      <top style="double">
        <color indexed="64"/>
      </top>
      <bottom style="double">
        <color indexed="64"/>
      </bottom>
      <diagonal/>
    </border>
    <border>
      <left style="double">
        <color indexed="64"/>
      </left>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style="medium">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bottom style="thin">
        <color indexed="64"/>
      </bottom>
      <diagonal/>
    </border>
    <border>
      <left/>
      <right/>
      <top style="double">
        <color indexed="64"/>
      </top>
      <bottom/>
      <diagonal/>
    </border>
    <border>
      <left style="double">
        <color indexed="64"/>
      </left>
      <right/>
      <top style="double">
        <color indexed="64"/>
      </top>
      <bottom style="thin">
        <color indexed="64"/>
      </bottom>
      <diagonal/>
    </border>
    <border>
      <left/>
      <right style="medium">
        <color indexed="64"/>
      </right>
      <top style="double">
        <color indexed="64"/>
      </top>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medium">
        <color indexed="64"/>
      </top>
      <bottom style="medium">
        <color indexed="64"/>
      </bottom>
      <diagonal/>
    </border>
    <border>
      <left/>
      <right style="medium">
        <color indexed="64"/>
      </right>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thin">
        <color indexed="64"/>
      </bottom>
      <diagonal/>
    </border>
    <border>
      <left style="double">
        <color indexed="64"/>
      </left>
      <right style="medium">
        <color indexed="64"/>
      </right>
      <top style="medium">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ouble">
        <color indexed="64"/>
      </right>
      <top style="double">
        <color indexed="64"/>
      </top>
      <bottom/>
      <diagonal/>
    </border>
    <border>
      <left/>
      <right style="double">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double">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s>
  <cellStyleXfs count="5">
    <xf numFmtId="0" fontId="0" fillId="0" borderId="0"/>
    <xf numFmtId="43" fontId="15" fillId="0" borderId="0" applyFont="0" applyFill="0" applyBorder="0" applyAlignment="0" applyProtection="0"/>
    <xf numFmtId="0" fontId="17" fillId="0" borderId="0" applyNumberFormat="0" applyFill="0" applyBorder="0" applyAlignment="0" applyProtection="0">
      <alignment vertical="top"/>
      <protection locked="0"/>
    </xf>
    <xf numFmtId="0" fontId="16" fillId="0" borderId="0"/>
    <xf numFmtId="9" fontId="15" fillId="0" borderId="0" applyFont="0" applyFill="0" applyBorder="0" applyAlignment="0" applyProtection="0"/>
  </cellStyleXfs>
  <cellXfs count="793">
    <xf numFmtId="0" fontId="0" fillId="0" borderId="0" xfId="0"/>
    <xf numFmtId="0" fontId="18" fillId="0" borderId="0" xfId="0" applyFont="1"/>
    <xf numFmtId="0" fontId="19" fillId="0" borderId="0" xfId="0" applyFont="1"/>
    <xf numFmtId="0" fontId="19" fillId="0" borderId="0" xfId="0" applyFont="1" applyFill="1"/>
    <xf numFmtId="0" fontId="18" fillId="0" borderId="1" xfId="0" applyFont="1" applyBorder="1"/>
    <xf numFmtId="0" fontId="18" fillId="0" borderId="2" xfId="0" applyFont="1" applyBorder="1"/>
    <xf numFmtId="0" fontId="20" fillId="2" borderId="3" xfId="0" applyFont="1" applyFill="1" applyBorder="1" applyAlignment="1">
      <alignment horizontal="center" vertical="center"/>
    </xf>
    <xf numFmtId="0" fontId="21" fillId="0" borderId="0" xfId="0" applyFont="1"/>
    <xf numFmtId="0" fontId="21" fillId="0" borderId="0" xfId="0" applyFont="1" applyFill="1" applyBorder="1" applyAlignment="1" applyProtection="1">
      <alignment vertical="center" wrapText="1"/>
      <protection locked="0"/>
    </xf>
    <xf numFmtId="0" fontId="21" fillId="0" borderId="0" xfId="0" applyFont="1" applyBorder="1"/>
    <xf numFmtId="0" fontId="6" fillId="3" borderId="4" xfId="0" applyFont="1" applyFill="1" applyBorder="1" applyAlignment="1" applyProtection="1">
      <alignment horizontal="left" vertical="top" wrapText="1"/>
      <protection locked="0"/>
    </xf>
    <xf numFmtId="0" fontId="21" fillId="0" borderId="0" xfId="0" applyFont="1" applyAlignment="1">
      <alignment vertical="center"/>
    </xf>
    <xf numFmtId="0" fontId="21" fillId="0" borderId="0" xfId="0" applyFont="1" applyBorder="1" applyAlignment="1">
      <alignment horizontal="center" vertical="center"/>
    </xf>
    <xf numFmtId="0" fontId="19" fillId="0" borderId="2" xfId="0" applyFont="1" applyBorder="1" applyAlignment="1">
      <alignment horizontal="center"/>
    </xf>
    <xf numFmtId="0" fontId="22" fillId="0" borderId="0" xfId="0" applyFont="1"/>
    <xf numFmtId="0" fontId="3" fillId="0" borderId="0" xfId="0" applyFont="1" applyFill="1" applyBorder="1" applyAlignment="1" applyProtection="1">
      <alignment horizontal="center" vertical="center"/>
      <protection locked="0"/>
    </xf>
    <xf numFmtId="0" fontId="22" fillId="0" borderId="0" xfId="0" applyFont="1" applyFill="1"/>
    <xf numFmtId="0" fontId="18" fillId="0" borderId="0" xfId="0" applyFont="1" applyFill="1"/>
    <xf numFmtId="0" fontId="23"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0" fontId="20" fillId="2" borderId="5" xfId="0" applyFont="1" applyFill="1" applyBorder="1" applyAlignment="1">
      <alignment horizontal="center" vertical="center"/>
    </xf>
    <xf numFmtId="0" fontId="18" fillId="0" borderId="0" xfId="0" applyFont="1" applyBorder="1"/>
    <xf numFmtId="0" fontId="19" fillId="0" borderId="0" xfId="0" applyFont="1" applyBorder="1"/>
    <xf numFmtId="0" fontId="19" fillId="0" borderId="0" xfId="0" applyFont="1" applyAlignment="1">
      <alignment horizontal="center" vertical="center"/>
    </xf>
    <xf numFmtId="0" fontId="18" fillId="0" borderId="0" xfId="0" applyFont="1" applyAlignment="1">
      <alignment horizontal="center" vertical="center"/>
    </xf>
    <xf numFmtId="0" fontId="25" fillId="0" borderId="0" xfId="0" applyFont="1" applyBorder="1" applyAlignment="1">
      <alignment horizontal="center" vertical="center"/>
    </xf>
    <xf numFmtId="0" fontId="25" fillId="0" borderId="4" xfId="0" applyFont="1" applyFill="1" applyBorder="1" applyAlignment="1" applyProtection="1">
      <alignment vertical="center" wrapText="1"/>
      <protection locked="0"/>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19" fillId="0" borderId="7" xfId="0" applyFont="1" applyBorder="1"/>
    <xf numFmtId="0" fontId="21" fillId="0" borderId="7" xfId="0" applyFont="1" applyBorder="1"/>
    <xf numFmtId="0" fontId="19" fillId="0" borderId="8" xfId="0" applyFont="1" applyBorder="1"/>
    <xf numFmtId="0" fontId="18" fillId="0" borderId="7" xfId="0" quotePrefix="1" applyFont="1" applyBorder="1" applyAlignment="1">
      <alignment horizontal="center" vertical="center" wrapText="1"/>
    </xf>
    <xf numFmtId="0" fontId="21" fillId="0" borderId="7" xfId="0" applyFont="1" applyFill="1" applyBorder="1" applyAlignment="1">
      <alignment wrapText="1"/>
    </xf>
    <xf numFmtId="0" fontId="21" fillId="0" borderId="7" xfId="0" applyFont="1" applyBorder="1" applyAlignment="1">
      <alignment wrapText="1"/>
    </xf>
    <xf numFmtId="0" fontId="21" fillId="0" borderId="7" xfId="0" applyFont="1" applyFill="1" applyBorder="1" applyAlignment="1" applyProtection="1">
      <alignment wrapText="1"/>
      <protection locked="0"/>
    </xf>
    <xf numFmtId="0" fontId="6" fillId="0" borderId="7" xfId="0" applyFont="1" applyFill="1" applyBorder="1" applyAlignment="1" applyProtection="1">
      <protection locked="0"/>
    </xf>
    <xf numFmtId="0" fontId="21" fillId="0" borderId="7" xfId="0" applyFont="1" applyFill="1" applyBorder="1" applyAlignment="1" applyProtection="1">
      <alignment vertical="center" wrapText="1"/>
      <protection locked="0"/>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0" xfId="0" applyFont="1" applyBorder="1"/>
    <xf numFmtId="0" fontId="18" fillId="0" borderId="10" xfId="0" applyFont="1" applyBorder="1"/>
    <xf numFmtId="0" fontId="18" fillId="0" borderId="11" xfId="0" applyFont="1" applyBorder="1"/>
    <xf numFmtId="0" fontId="18" fillId="0" borderId="12" xfId="0" quotePrefix="1" applyFont="1" applyBorder="1" applyAlignment="1">
      <alignment horizontal="center" vertical="center" wrapText="1"/>
    </xf>
    <xf numFmtId="0" fontId="19" fillId="0" borderId="12" xfId="0" applyFont="1" applyBorder="1"/>
    <xf numFmtId="0" fontId="21" fillId="0" borderId="12" xfId="0" applyFont="1" applyBorder="1"/>
    <xf numFmtId="0" fontId="18" fillId="0" borderId="13" xfId="0" quotePrefix="1" applyFont="1" applyBorder="1" applyAlignment="1">
      <alignment horizontal="center" vertical="center" wrapText="1"/>
    </xf>
    <xf numFmtId="0" fontId="21" fillId="0" borderId="13" xfId="0" applyFont="1" applyFill="1" applyBorder="1" applyAlignment="1">
      <alignment wrapText="1"/>
    </xf>
    <xf numFmtId="0" fontId="21" fillId="0" borderId="13" xfId="0" applyFont="1" applyBorder="1"/>
    <xf numFmtId="0" fontId="19" fillId="0" borderId="13" xfId="0" applyFont="1" applyBorder="1"/>
    <xf numFmtId="0" fontId="4" fillId="0" borderId="12" xfId="0" applyFont="1" applyFill="1" applyBorder="1" applyAlignment="1" applyProtection="1">
      <alignment horizontal="left" wrapText="1"/>
      <protection locked="0"/>
    </xf>
    <xf numFmtId="0" fontId="25" fillId="0" borderId="12" xfId="0" applyFont="1" applyFill="1" applyBorder="1" applyAlignment="1">
      <alignment horizontal="center" vertical="center" wrapText="1"/>
    </xf>
    <xf numFmtId="0" fontId="21" fillId="0" borderId="12" xfId="0" applyFont="1" applyFill="1" applyBorder="1"/>
    <xf numFmtId="0" fontId="19" fillId="0" borderId="12" xfId="0" applyFont="1" applyFill="1" applyBorder="1"/>
    <xf numFmtId="0" fontId="18" fillId="0" borderId="14" xfId="0" quotePrefix="1" applyFont="1" applyBorder="1" applyAlignment="1">
      <alignment horizontal="center" vertical="center" wrapText="1"/>
    </xf>
    <xf numFmtId="0" fontId="19" fillId="0" borderId="14" xfId="0" applyFont="1" applyBorder="1"/>
    <xf numFmtId="0" fontId="18" fillId="0" borderId="15" xfId="0" quotePrefix="1" applyFont="1" applyBorder="1" applyAlignment="1">
      <alignment horizontal="center" vertical="center" wrapText="1"/>
    </xf>
    <xf numFmtId="0" fontId="21" fillId="0" borderId="15" xfId="0" applyFont="1" applyFill="1" applyBorder="1" applyAlignment="1">
      <alignment wrapText="1"/>
    </xf>
    <xf numFmtId="0" fontId="21" fillId="0" borderId="15" xfId="0" applyFont="1" applyFill="1" applyBorder="1" applyAlignment="1" applyProtection="1">
      <alignment wrapText="1"/>
      <protection locked="0"/>
    </xf>
    <xf numFmtId="0" fontId="19" fillId="0" borderId="15" xfId="0" applyFont="1" applyBorder="1"/>
    <xf numFmtId="0" fontId="25" fillId="0" borderId="13" xfId="0" applyFont="1" applyBorder="1" applyAlignment="1">
      <alignment horizontal="center" vertical="center" wrapText="1"/>
    </xf>
    <xf numFmtId="0" fontId="4" fillId="0" borderId="13" xfId="0" applyFont="1" applyFill="1" applyBorder="1" applyAlignment="1" applyProtection="1">
      <alignment horizontal="left" vertical="top" wrapText="1"/>
      <protection locked="0"/>
    </xf>
    <xf numFmtId="0" fontId="21" fillId="0" borderId="15" xfId="0" applyFont="1" applyBorder="1"/>
    <xf numFmtId="0" fontId="18" fillId="0" borderId="16" xfId="0" quotePrefix="1" applyFont="1" applyBorder="1" applyAlignment="1">
      <alignment horizontal="center" vertical="center" wrapText="1"/>
    </xf>
    <xf numFmtId="0" fontId="21" fillId="0" borderId="15" xfId="0" applyFont="1" applyBorder="1" applyAlignment="1">
      <alignment wrapText="1"/>
    </xf>
    <xf numFmtId="0" fontId="25" fillId="0" borderId="13" xfId="0" applyFont="1" applyFill="1" applyBorder="1" applyAlignment="1">
      <alignment horizontal="left" vertical="top" wrapText="1"/>
    </xf>
    <xf numFmtId="0" fontId="21" fillId="0" borderId="13" xfId="0" applyFont="1" applyFill="1" applyBorder="1" applyAlignment="1" applyProtection="1">
      <alignment wrapText="1"/>
      <protection locked="0"/>
    </xf>
    <xf numFmtId="0" fontId="25" fillId="0" borderId="13" xfId="0" applyFont="1" applyFill="1" applyBorder="1" applyAlignment="1" applyProtection="1">
      <alignment horizontal="left" wrapText="1"/>
      <protection locked="0"/>
    </xf>
    <xf numFmtId="0" fontId="21" fillId="0" borderId="13" xfId="0" applyFont="1" applyFill="1" applyBorder="1" applyAlignment="1" applyProtection="1">
      <alignment horizontal="left" vertical="top"/>
      <protection locked="0"/>
    </xf>
    <xf numFmtId="0" fontId="21" fillId="0" borderId="13" xfId="0" applyFont="1" applyBorder="1" applyAlignment="1">
      <alignment wrapText="1"/>
    </xf>
    <xf numFmtId="0" fontId="25" fillId="0" borderId="13" xfId="0" applyFont="1" applyFill="1" applyBorder="1" applyAlignment="1" applyProtection="1">
      <alignment horizontal="left" vertical="top" wrapText="1"/>
      <protection locked="0"/>
    </xf>
    <xf numFmtId="0" fontId="21" fillId="0" borderId="13" xfId="0" applyFont="1" applyFill="1" applyBorder="1" applyAlignment="1" applyProtection="1">
      <alignment vertical="center" wrapText="1"/>
      <protection locked="0"/>
    </xf>
    <xf numFmtId="0" fontId="25" fillId="0" borderId="13" xfId="0" applyFont="1" applyFill="1" applyBorder="1" applyAlignment="1" applyProtection="1">
      <alignment horizontal="left" vertical="center" wrapText="1"/>
      <protection locked="0"/>
    </xf>
    <xf numFmtId="0" fontId="21" fillId="0" borderId="13" xfId="0" applyFont="1" applyFill="1" applyBorder="1" applyAlignment="1" applyProtection="1">
      <alignment horizontal="left" vertical="top" wrapText="1"/>
      <protection locked="0"/>
    </xf>
    <xf numFmtId="0" fontId="21" fillId="0" borderId="14" xfId="0" applyFont="1" applyFill="1" applyBorder="1" applyAlignment="1" applyProtection="1">
      <alignment horizontal="left" vertical="top" wrapText="1"/>
      <protection locked="0"/>
    </xf>
    <xf numFmtId="0" fontId="21" fillId="0" borderId="14" xfId="0" applyFont="1" applyBorder="1"/>
    <xf numFmtId="0" fontId="26" fillId="0" borderId="0" xfId="0" applyFont="1" applyFill="1" applyBorder="1" applyAlignment="1" applyProtection="1">
      <alignment horizontal="center" vertical="center"/>
      <protection locked="0"/>
    </xf>
    <xf numFmtId="0" fontId="19" fillId="0" borderId="6" xfId="0" applyFont="1" applyBorder="1" applyAlignment="1">
      <alignment horizontal="center"/>
    </xf>
    <xf numFmtId="0" fontId="25" fillId="0" borderId="7" xfId="0" applyFont="1" applyBorder="1" applyAlignment="1">
      <alignment horizontal="center" vertical="center"/>
    </xf>
    <xf numFmtId="0" fontId="19" fillId="0" borderId="7" xfId="0" applyFont="1" applyBorder="1" applyAlignment="1">
      <alignment horizontal="center"/>
    </xf>
    <xf numFmtId="0" fontId="19" fillId="0" borderId="8" xfId="0" applyFont="1" applyBorder="1" applyAlignment="1">
      <alignment horizontal="center"/>
    </xf>
    <xf numFmtId="0" fontId="4" fillId="0" borderId="7" xfId="0" applyFont="1" applyFill="1" applyBorder="1" applyAlignment="1" applyProtection="1">
      <alignment horizontal="center" vertical="center" wrapText="1"/>
      <protection locked="0"/>
    </xf>
    <xf numFmtId="0" fontId="21" fillId="0" borderId="6" xfId="0" applyFont="1" applyBorder="1" applyAlignment="1"/>
    <xf numFmtId="0" fontId="19" fillId="0" borderId="9" xfId="0" applyFont="1" applyBorder="1"/>
    <xf numFmtId="0" fontId="25" fillId="0" borderId="10" xfId="0" applyFont="1" applyBorder="1" applyAlignment="1">
      <alignment horizontal="center" vertical="center"/>
    </xf>
    <xf numFmtId="0" fontId="19" fillId="0" borderId="10" xfId="0" applyFont="1" applyBorder="1"/>
    <xf numFmtId="0" fontId="19" fillId="0" borderId="11" xfId="0" applyFont="1" applyBorder="1"/>
    <xf numFmtId="0" fontId="25" fillId="0" borderId="12" xfId="0" applyFont="1" applyFill="1" applyBorder="1" applyAlignment="1">
      <alignment horizontal="left"/>
    </xf>
    <xf numFmtId="0" fontId="25" fillId="0" borderId="13" xfId="0" applyFont="1" applyFill="1" applyBorder="1" applyAlignment="1">
      <alignment horizontal="center" vertical="center" wrapText="1"/>
    </xf>
    <xf numFmtId="0" fontId="21" fillId="0" borderId="13" xfId="0" applyFont="1" applyFill="1" applyBorder="1"/>
    <xf numFmtId="0" fontId="19" fillId="0" borderId="13" xfId="0" applyFont="1" applyFill="1" applyBorder="1"/>
    <xf numFmtId="0" fontId="25" fillId="0" borderId="13" xfId="0" applyFont="1" applyBorder="1" applyAlignment="1">
      <alignment horizontal="center" vertical="center"/>
    </xf>
    <xf numFmtId="0" fontId="4" fillId="0" borderId="17" xfId="0" applyFont="1" applyFill="1" applyBorder="1" applyAlignment="1" applyProtection="1">
      <alignment horizontal="center" vertical="center" wrapText="1"/>
      <protection locked="0"/>
    </xf>
    <xf numFmtId="0" fontId="19" fillId="0" borderId="17" xfId="0" applyFont="1" applyBorder="1"/>
    <xf numFmtId="0" fontId="25" fillId="0" borderId="13" xfId="0" applyFont="1" applyFill="1" applyBorder="1" applyAlignment="1">
      <alignment vertical="top" wrapText="1"/>
    </xf>
    <xf numFmtId="0" fontId="9" fillId="0" borderId="13" xfId="0" quotePrefix="1" applyFont="1" applyFill="1" applyBorder="1" applyAlignment="1" applyProtection="1">
      <alignment horizontal="center" vertical="center" wrapText="1"/>
      <protection locked="0"/>
    </xf>
    <xf numFmtId="0" fontId="18" fillId="0" borderId="13" xfId="0" quotePrefix="1" applyFont="1" applyBorder="1" applyAlignment="1">
      <alignment horizontal="center" vertical="center"/>
    </xf>
    <xf numFmtId="0" fontId="27" fillId="0" borderId="13" xfId="0" quotePrefix="1" applyFont="1" applyBorder="1" applyAlignment="1">
      <alignment horizontal="center" vertical="center" wrapText="1"/>
    </xf>
    <xf numFmtId="0" fontId="21" fillId="0" borderId="18" xfId="0" applyFont="1" applyBorder="1"/>
    <xf numFmtId="0" fontId="25" fillId="0" borderId="19" xfId="0" applyFont="1" applyFill="1" applyBorder="1" applyAlignment="1">
      <alignment vertical="top" wrapText="1"/>
    </xf>
    <xf numFmtId="0" fontId="21" fillId="3" borderId="20" xfId="0" applyFont="1" applyFill="1" applyBorder="1" applyAlignment="1" applyProtection="1">
      <alignment horizontal="left" vertical="top" wrapText="1"/>
      <protection locked="0"/>
    </xf>
    <xf numFmtId="0" fontId="21" fillId="0" borderId="21" xfId="0" applyFont="1" applyFill="1" applyBorder="1" applyAlignment="1" applyProtection="1">
      <alignment horizontal="left" vertical="top" wrapText="1"/>
      <protection locked="0"/>
    </xf>
    <xf numFmtId="0" fontId="25" fillId="0" borderId="15" xfId="0" applyFont="1" applyBorder="1" applyAlignment="1">
      <alignment horizontal="center" vertical="center" wrapText="1"/>
    </xf>
    <xf numFmtId="0" fontId="21" fillId="0" borderId="22" xfId="0" applyFont="1" applyBorder="1" applyAlignment="1"/>
    <xf numFmtId="0" fontId="21" fillId="0" borderId="7" xfId="0" applyFont="1" applyFill="1" applyBorder="1"/>
    <xf numFmtId="0" fontId="21" fillId="0" borderId="13" xfId="0" applyFont="1" applyBorder="1" applyAlignment="1">
      <alignment vertical="center"/>
    </xf>
    <xf numFmtId="0" fontId="21" fillId="0" borderId="13" xfId="0" applyFont="1" applyBorder="1" applyAlignment="1">
      <alignment vertical="center" wrapText="1"/>
    </xf>
    <xf numFmtId="0" fontId="21" fillId="0" borderId="13" xfId="0" applyFont="1" applyBorder="1" applyAlignment="1">
      <alignment horizontal="left" vertical="center"/>
    </xf>
    <xf numFmtId="0" fontId="21" fillId="0" borderId="23" xfId="0" applyFont="1" applyBorder="1"/>
    <xf numFmtId="0" fontId="21" fillId="0" borderId="13" xfId="0" applyFont="1" applyFill="1" applyBorder="1" applyAlignment="1" applyProtection="1">
      <alignment horizontal="left" vertical="center" wrapText="1"/>
      <protection locked="0"/>
    </xf>
    <xf numFmtId="0" fontId="20" fillId="4" borderId="24" xfId="0" applyFont="1" applyFill="1" applyBorder="1" applyAlignment="1" applyProtection="1">
      <alignment horizontal="center" vertical="center" wrapText="1"/>
      <protection locked="0"/>
    </xf>
    <xf numFmtId="0" fontId="18" fillId="0" borderId="25" xfId="0" applyFont="1" applyFill="1" applyBorder="1" applyAlignment="1" applyProtection="1">
      <alignment horizontal="center" vertical="center" wrapText="1"/>
      <protection locked="0"/>
    </xf>
    <xf numFmtId="0" fontId="28" fillId="0" borderId="25" xfId="0" applyFont="1" applyFill="1" applyBorder="1" applyAlignment="1" applyProtection="1">
      <alignment horizontal="center" vertical="center" wrapText="1"/>
      <protection locked="0"/>
    </xf>
    <xf numFmtId="0" fontId="29" fillId="0" borderId="25" xfId="0" applyFont="1" applyFill="1" applyBorder="1" applyAlignment="1" applyProtection="1">
      <alignment horizontal="center" vertical="center" wrapText="1"/>
      <protection locked="0"/>
    </xf>
    <xf numFmtId="0" fontId="30" fillId="4" borderId="13" xfId="0" applyFont="1" applyFill="1" applyBorder="1" applyAlignment="1" applyProtection="1">
      <alignment horizontal="left" vertical="center" wrapText="1"/>
      <protection locked="0"/>
    </xf>
    <xf numFmtId="0" fontId="30" fillId="4" borderId="13" xfId="0" applyFont="1" applyFill="1" applyBorder="1" applyAlignment="1" applyProtection="1">
      <alignment horizontal="center" vertical="center" wrapText="1"/>
      <protection locked="0"/>
    </xf>
    <xf numFmtId="0" fontId="30" fillId="4" borderId="26" xfId="0" applyFont="1" applyFill="1" applyBorder="1" applyAlignment="1" applyProtection="1">
      <alignment horizontal="center" vertical="center" wrapText="1"/>
      <protection locked="0"/>
    </xf>
    <xf numFmtId="0" fontId="19" fillId="0" borderId="13" xfId="0" applyFont="1" applyFill="1" applyBorder="1" applyAlignment="1" applyProtection="1">
      <alignment vertical="center" wrapText="1"/>
      <protection locked="0"/>
    </xf>
    <xf numFmtId="0" fontId="31" fillId="0" borderId="23" xfId="0" applyFont="1" applyFill="1" applyBorder="1" applyAlignment="1" applyProtection="1">
      <alignment vertical="center" wrapText="1"/>
      <protection locked="0"/>
    </xf>
    <xf numFmtId="0" fontId="31" fillId="0" borderId="23" xfId="0" applyFont="1" applyFill="1" applyBorder="1" applyAlignment="1" applyProtection="1">
      <alignment vertical="center"/>
      <protection locked="0"/>
    </xf>
    <xf numFmtId="0" fontId="19" fillId="0" borderId="13" xfId="0" applyFont="1" applyFill="1" applyBorder="1" applyAlignment="1" applyProtection="1">
      <alignment horizontal="left" vertical="top" wrapText="1"/>
      <protection locked="0"/>
    </xf>
    <xf numFmtId="0" fontId="29" fillId="0" borderId="13" xfId="0" applyFont="1" applyFill="1" applyBorder="1" applyAlignment="1" applyProtection="1">
      <alignment horizontal="center" vertical="center" wrapText="1"/>
      <protection locked="0"/>
    </xf>
    <xf numFmtId="0" fontId="19" fillId="0" borderId="13" xfId="0" applyFont="1" applyFill="1" applyBorder="1" applyAlignment="1" applyProtection="1">
      <alignment horizontal="center" vertical="top"/>
      <protection locked="0"/>
    </xf>
    <xf numFmtId="0" fontId="18" fillId="0" borderId="27" xfId="0" applyFont="1" applyBorder="1"/>
    <xf numFmtId="0" fontId="19" fillId="0" borderId="28" xfId="0" applyFont="1" applyBorder="1" applyAlignment="1">
      <alignment horizontal="center" vertical="center"/>
    </xf>
    <xf numFmtId="0" fontId="20" fillId="5" borderId="13" xfId="0" applyFont="1" applyFill="1" applyBorder="1" applyAlignment="1" applyProtection="1">
      <alignment horizontal="center" vertical="center" wrapText="1"/>
      <protection locked="0"/>
    </xf>
    <xf numFmtId="0" fontId="19" fillId="0" borderId="13" xfId="0" applyFont="1" applyFill="1" applyBorder="1" applyAlignment="1" applyProtection="1">
      <alignment horizontal="left" vertical="center" wrapText="1"/>
      <protection locked="0"/>
    </xf>
    <xf numFmtId="0" fontId="7" fillId="0" borderId="12" xfId="0" applyFont="1" applyFill="1" applyBorder="1" applyAlignment="1" applyProtection="1">
      <alignment horizontal="center" vertical="center" wrapText="1"/>
      <protection locked="0"/>
    </xf>
    <xf numFmtId="0" fontId="32" fillId="0" borderId="23" xfId="0" applyFont="1" applyBorder="1" applyAlignment="1" applyProtection="1">
      <alignment horizontal="left" vertical="top"/>
      <protection locked="0"/>
    </xf>
    <xf numFmtId="0" fontId="19" fillId="0" borderId="12" xfId="0" applyFont="1" applyFill="1" applyBorder="1" applyAlignment="1" applyProtection="1">
      <alignment horizontal="left" vertical="center" wrapText="1"/>
      <protection locked="0"/>
    </xf>
    <xf numFmtId="0" fontId="7" fillId="0" borderId="13" xfId="0" applyFont="1" applyFill="1" applyBorder="1" applyAlignment="1" applyProtection="1">
      <alignment horizontal="center" vertical="center" wrapText="1"/>
      <protection locked="0"/>
    </xf>
    <xf numFmtId="0" fontId="10" fillId="0" borderId="23" xfId="0" applyFont="1" applyBorder="1" applyAlignment="1" applyProtection="1">
      <alignment horizontal="left" vertical="top"/>
      <protection locked="0"/>
    </xf>
    <xf numFmtId="0" fontId="32" fillId="0" borderId="23" xfId="0" applyFont="1" applyBorder="1" applyAlignment="1" applyProtection="1">
      <alignment horizontal="left" vertical="top" wrapText="1"/>
      <protection locked="0"/>
    </xf>
    <xf numFmtId="0" fontId="19" fillId="0" borderId="12" xfId="0" applyFont="1" applyBorder="1" applyAlignment="1" applyProtection="1">
      <alignment horizontal="left" vertical="center" wrapText="1"/>
      <protection locked="0"/>
    </xf>
    <xf numFmtId="0" fontId="20" fillId="0" borderId="12" xfId="0" applyFont="1" applyFill="1" applyBorder="1" applyAlignment="1" applyProtection="1">
      <alignment horizontal="center" vertical="center" wrapText="1"/>
      <protection locked="0"/>
    </xf>
    <xf numFmtId="0" fontId="20" fillId="0" borderId="13" xfId="0" applyFont="1" applyFill="1" applyBorder="1" applyAlignment="1" applyProtection="1">
      <alignment horizontal="center" vertical="center" wrapText="1"/>
      <protection locked="0"/>
    </xf>
    <xf numFmtId="0" fontId="19" fillId="0" borderId="13" xfId="0" applyFont="1" applyBorder="1" applyAlignment="1">
      <alignment horizontal="left" vertical="center" wrapText="1"/>
    </xf>
    <xf numFmtId="0" fontId="19" fillId="0" borderId="29" xfId="0" applyFont="1" applyBorder="1" applyAlignment="1">
      <alignment horizontal="left" vertical="center" wrapText="1"/>
    </xf>
    <xf numFmtId="0" fontId="20" fillId="0" borderId="29" xfId="0" applyFont="1" applyFill="1" applyBorder="1" applyAlignment="1" applyProtection="1">
      <alignment horizontal="center" vertical="center" wrapText="1"/>
      <protection locked="0"/>
    </xf>
    <xf numFmtId="0" fontId="20" fillId="0" borderId="29" xfId="0" applyFont="1" applyFill="1" applyBorder="1" applyAlignment="1" applyProtection="1">
      <alignment horizontal="justify" vertical="center" wrapText="1"/>
      <protection locked="0"/>
    </xf>
    <xf numFmtId="0" fontId="32" fillId="0" borderId="30" xfId="0" applyFont="1" applyBorder="1" applyAlignment="1" applyProtection="1">
      <alignment horizontal="left" vertical="top"/>
      <protection locked="0"/>
    </xf>
    <xf numFmtId="0" fontId="25" fillId="0" borderId="7" xfId="0" applyFont="1" applyBorder="1" applyAlignment="1">
      <alignment horizontal="center" vertical="center" wrapText="1"/>
    </xf>
    <xf numFmtId="0" fontId="18" fillId="0" borderId="31" xfId="0" applyFont="1" applyBorder="1"/>
    <xf numFmtId="0" fontId="18" fillId="0" borderId="32" xfId="0" applyFont="1" applyBorder="1"/>
    <xf numFmtId="0" fontId="18" fillId="0" borderId="33" xfId="0" applyFont="1" applyBorder="1"/>
    <xf numFmtId="0" fontId="18" fillId="0" borderId="34" xfId="0" applyFont="1" applyBorder="1"/>
    <xf numFmtId="0" fontId="18" fillId="0" borderId="35" xfId="0" applyFont="1" applyBorder="1"/>
    <xf numFmtId="0" fontId="19" fillId="0" borderId="36" xfId="0" applyFont="1" applyBorder="1"/>
    <xf numFmtId="0" fontId="19" fillId="0" borderId="37" xfId="0" applyFont="1" applyFill="1" applyBorder="1"/>
    <xf numFmtId="0" fontId="19" fillId="0" borderId="19" xfId="0" applyFont="1" applyBorder="1"/>
    <xf numFmtId="0" fontId="18" fillId="0" borderId="38" xfId="0" applyFont="1" applyBorder="1"/>
    <xf numFmtId="0" fontId="21" fillId="0" borderId="7" xfId="0" applyFont="1" applyBorder="1" applyAlignment="1">
      <alignment horizontal="center"/>
    </xf>
    <xf numFmtId="0" fontId="21" fillId="0" borderId="7" xfId="0" applyFont="1" applyFill="1" applyBorder="1" applyAlignment="1">
      <alignment horizontal="center" wrapText="1"/>
    </xf>
    <xf numFmtId="0" fontId="21" fillId="0" borderId="10" xfId="0" applyFont="1" applyBorder="1" applyAlignment="1">
      <alignment horizontal="center"/>
    </xf>
    <xf numFmtId="0" fontId="20" fillId="0" borderId="0" xfId="0" applyFont="1" applyAlignment="1">
      <alignment horizontal="center"/>
    </xf>
    <xf numFmtId="0" fontId="19" fillId="0" borderId="37" xfId="0" applyFont="1" applyFill="1" applyBorder="1" applyAlignment="1">
      <alignment horizontal="center"/>
    </xf>
    <xf numFmtId="0" fontId="19" fillId="0" borderId="36" xfId="0" applyFont="1" applyBorder="1" applyAlignment="1">
      <alignment horizontal="center"/>
    </xf>
    <xf numFmtId="0" fontId="19" fillId="0" borderId="19" xfId="0" applyFont="1" applyFill="1" applyBorder="1" applyAlignment="1">
      <alignment horizontal="center"/>
    </xf>
    <xf numFmtId="0" fontId="20" fillId="0" borderId="12" xfId="0" applyFont="1" applyFill="1" applyBorder="1" applyAlignment="1">
      <alignment horizontal="center"/>
    </xf>
    <xf numFmtId="0" fontId="20" fillId="0" borderId="13" xfId="0" applyFont="1" applyFill="1" applyBorder="1" applyAlignment="1">
      <alignment horizontal="center"/>
    </xf>
    <xf numFmtId="0" fontId="20" fillId="0" borderId="13" xfId="0" applyFont="1" applyBorder="1" applyAlignment="1">
      <alignment horizontal="center"/>
    </xf>
    <xf numFmtId="0" fontId="20" fillId="0" borderId="13" xfId="0" applyFont="1" applyFill="1" applyBorder="1" applyAlignment="1">
      <alignment horizontal="center" wrapText="1"/>
    </xf>
    <xf numFmtId="0" fontId="21" fillId="0" borderId="10" xfId="0" applyFont="1" applyFill="1" applyBorder="1"/>
    <xf numFmtId="0" fontId="21" fillId="0" borderId="13" xfId="0" applyFont="1" applyBorder="1" applyAlignment="1">
      <alignment horizontal="left" vertical="center" wrapText="1"/>
    </xf>
    <xf numFmtId="0" fontId="20" fillId="4" borderId="39" xfId="0" applyFont="1" applyFill="1" applyBorder="1" applyAlignment="1">
      <alignment horizontal="center" vertical="center"/>
    </xf>
    <xf numFmtId="0" fontId="20" fillId="4" borderId="12" xfId="0" applyFont="1" applyFill="1" applyBorder="1" applyAlignment="1">
      <alignment horizontal="center" vertical="center"/>
    </xf>
    <xf numFmtId="0" fontId="25" fillId="0" borderId="6" xfId="0" applyFont="1" applyBorder="1" applyAlignment="1">
      <alignment horizontal="center" vertical="center" wrapText="1"/>
    </xf>
    <xf numFmtId="0" fontId="25" fillId="0" borderId="6" xfId="0" applyFont="1" applyBorder="1" applyAlignment="1">
      <alignment horizontal="center" vertical="center"/>
    </xf>
    <xf numFmtId="0" fontId="19" fillId="0" borderId="40" xfId="0" applyFont="1" applyBorder="1"/>
    <xf numFmtId="0" fontId="19" fillId="0" borderId="38" xfId="0" applyFont="1" applyBorder="1"/>
    <xf numFmtId="0" fontId="19" fillId="0" borderId="13" xfId="0" applyFont="1" applyBorder="1" applyAlignment="1">
      <alignment horizontal="center"/>
    </xf>
    <xf numFmtId="0" fontId="31" fillId="0" borderId="13" xfId="0" applyFont="1" applyBorder="1" applyAlignment="1">
      <alignment horizontal="center"/>
    </xf>
    <xf numFmtId="0" fontId="21" fillId="4" borderId="37"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1" fillId="4" borderId="12" xfId="0" applyFont="1" applyFill="1" applyBorder="1" applyAlignment="1" applyProtection="1">
      <alignment vertical="center" wrapText="1"/>
      <protection locked="0"/>
    </xf>
    <xf numFmtId="0" fontId="18" fillId="4" borderId="37" xfId="0" applyFont="1" applyFill="1" applyBorder="1" applyAlignment="1">
      <alignment horizontal="center" vertical="center"/>
    </xf>
    <xf numFmtId="0" fontId="18" fillId="4" borderId="26" xfId="0" applyFont="1" applyFill="1" applyBorder="1" applyAlignment="1">
      <alignment horizontal="center" vertical="center"/>
    </xf>
    <xf numFmtId="0" fontId="6" fillId="0" borderId="18" xfId="0" applyFont="1" applyFill="1" applyBorder="1" applyAlignment="1" applyProtection="1">
      <protection locked="0"/>
    </xf>
    <xf numFmtId="0" fontId="19" fillId="0" borderId="18" xfId="0" applyFont="1" applyBorder="1"/>
    <xf numFmtId="0" fontId="31" fillId="0" borderId="0" xfId="0" applyFont="1"/>
    <xf numFmtId="0" fontId="31" fillId="0" borderId="13" xfId="0" applyFont="1" applyFill="1" applyBorder="1" applyAlignment="1">
      <alignment horizontal="center" wrapText="1"/>
    </xf>
    <xf numFmtId="0" fontId="31" fillId="0" borderId="15" xfId="0" applyFont="1" applyFill="1" applyBorder="1" applyAlignment="1">
      <alignment horizontal="center" wrapText="1"/>
    </xf>
    <xf numFmtId="0" fontId="31" fillId="0" borderId="15" xfId="0" applyFont="1" applyFill="1" applyBorder="1" applyAlignment="1" applyProtection="1">
      <alignment wrapText="1"/>
      <protection locked="0"/>
    </xf>
    <xf numFmtId="0" fontId="31" fillId="0" borderId="13" xfId="0" applyFont="1" applyFill="1" applyBorder="1"/>
    <xf numFmtId="0" fontId="31" fillId="0" borderId="14" xfId="0" applyFont="1" applyBorder="1" applyAlignment="1">
      <alignment horizontal="center"/>
    </xf>
    <xf numFmtId="0" fontId="31" fillId="0" borderId="14" xfId="0" applyFont="1" applyFill="1" applyBorder="1" applyAlignment="1" applyProtection="1">
      <alignment vertical="center" wrapText="1"/>
      <protection locked="0"/>
    </xf>
    <xf numFmtId="0" fontId="31" fillId="0" borderId="13" xfId="0" applyFont="1" applyBorder="1" applyAlignment="1">
      <alignment horizontal="center" wrapText="1"/>
    </xf>
    <xf numFmtId="0" fontId="31" fillId="0" borderId="15" xfId="0" applyFont="1" applyBorder="1" applyAlignment="1">
      <alignment horizontal="center" wrapText="1"/>
    </xf>
    <xf numFmtId="0" fontId="31" fillId="0" borderId="15" xfId="0" applyFont="1" applyFill="1" applyBorder="1"/>
    <xf numFmtId="0" fontId="31" fillId="0" borderId="15" xfId="0" applyFont="1" applyBorder="1" applyAlignment="1">
      <alignment horizontal="center"/>
    </xf>
    <xf numFmtId="2" fontId="21" fillId="0" borderId="0" xfId="0" applyNumberFormat="1" applyFont="1" applyBorder="1" applyAlignment="1">
      <alignment horizontal="center"/>
    </xf>
    <xf numFmtId="2" fontId="21" fillId="0" borderId="0" xfId="0" applyNumberFormat="1" applyFont="1" applyBorder="1"/>
    <xf numFmtId="0" fontId="18" fillId="0" borderId="0" xfId="0" applyFont="1" applyAlignment="1">
      <alignment horizontal="center"/>
    </xf>
    <xf numFmtId="0" fontId="31" fillId="0" borderId="0" xfId="0" applyFont="1" applyAlignment="1">
      <alignment horizontal="center"/>
    </xf>
    <xf numFmtId="0" fontId="21" fillId="0" borderId="0" xfId="0" applyFont="1" applyAlignment="1">
      <alignment horizontal="center"/>
    </xf>
    <xf numFmtId="2" fontId="19" fillId="0" borderId="13" xfId="0" applyNumberFormat="1" applyFont="1" applyBorder="1"/>
    <xf numFmtId="2" fontId="19" fillId="0" borderId="19" xfId="0" applyNumberFormat="1" applyFont="1" applyBorder="1"/>
    <xf numFmtId="2" fontId="19" fillId="0" borderId="15" xfId="0" applyNumberFormat="1" applyFont="1" applyBorder="1"/>
    <xf numFmtId="2" fontId="19" fillId="0" borderId="41" xfId="0" applyNumberFormat="1" applyFont="1" applyBorder="1"/>
    <xf numFmtId="2" fontId="19" fillId="0" borderId="7" xfId="0" applyNumberFormat="1" applyFont="1" applyBorder="1"/>
    <xf numFmtId="2" fontId="19" fillId="0" borderId="36" xfId="0" applyNumberFormat="1" applyFont="1" applyBorder="1"/>
    <xf numFmtId="0" fontId="18" fillId="0" borderId="7" xfId="0" quotePrefix="1" applyFont="1" applyBorder="1" applyAlignment="1">
      <alignment horizontal="center" vertical="center"/>
    </xf>
    <xf numFmtId="2" fontId="19" fillId="0" borderId="13" xfId="0" applyNumberFormat="1" applyFont="1" applyBorder="1" applyAlignment="1">
      <alignment horizontal="center"/>
    </xf>
    <xf numFmtId="2" fontId="31" fillId="0" borderId="13" xfId="0" applyNumberFormat="1" applyFont="1" applyBorder="1" applyAlignment="1">
      <alignment horizontal="center" vertical="center"/>
    </xf>
    <xf numFmtId="2" fontId="31" fillId="0" borderId="15" xfId="0" applyNumberFormat="1" applyFont="1" applyBorder="1" applyAlignment="1">
      <alignment horizontal="center" vertical="center"/>
    </xf>
    <xf numFmtId="2" fontId="31" fillId="0" borderId="13" xfId="0" applyNumberFormat="1" applyFont="1" applyBorder="1" applyAlignment="1">
      <alignment horizontal="center"/>
    </xf>
    <xf numFmtId="0" fontId="21" fillId="0" borderId="7" xfId="0" applyFont="1" applyFill="1" applyBorder="1" applyAlignment="1" applyProtection="1">
      <alignment vertical="top"/>
      <protection locked="0"/>
    </xf>
    <xf numFmtId="2" fontId="21" fillId="0"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top"/>
      <protection locked="0"/>
    </xf>
    <xf numFmtId="0" fontId="19" fillId="0" borderId="12" xfId="0" applyFont="1" applyBorder="1" applyAlignment="1">
      <alignment horizontal="center"/>
    </xf>
    <xf numFmtId="0" fontId="20" fillId="0" borderId="7" xfId="0" applyFont="1" applyBorder="1"/>
    <xf numFmtId="0" fontId="20" fillId="0" borderId="16" xfId="0" applyFont="1" applyBorder="1"/>
    <xf numFmtId="0" fontId="30" fillId="0" borderId="0" xfId="0" applyFont="1" applyAlignment="1">
      <alignment horizontal="center"/>
    </xf>
    <xf numFmtId="2" fontId="18" fillId="0" borderId="0" xfId="0" applyNumberFormat="1" applyFont="1" applyAlignment="1">
      <alignment horizontal="center"/>
    </xf>
    <xf numFmtId="2" fontId="21" fillId="0" borderId="7" xfId="0" applyNumberFormat="1" applyFont="1" applyFill="1" applyBorder="1" applyAlignment="1" applyProtection="1">
      <alignment wrapText="1"/>
      <protection locked="0"/>
    </xf>
    <xf numFmtId="2" fontId="19" fillId="0" borderId="8" xfId="0" applyNumberFormat="1" applyFont="1" applyBorder="1"/>
    <xf numFmtId="2" fontId="21" fillId="0" borderId="0" xfId="0" applyNumberFormat="1" applyFont="1" applyAlignment="1">
      <alignment horizontal="center"/>
    </xf>
    <xf numFmtId="0" fontId="6" fillId="0" borderId="0" xfId="0" applyFont="1" applyFill="1" applyBorder="1" applyAlignment="1" applyProtection="1">
      <protection locked="0"/>
    </xf>
    <xf numFmtId="0" fontId="33" fillId="0" borderId="34" xfId="0" applyFont="1" applyBorder="1" applyAlignment="1"/>
    <xf numFmtId="0" fontId="33" fillId="0" borderId="0" xfId="0" applyFont="1" applyBorder="1" applyAlignment="1"/>
    <xf numFmtId="2" fontId="31" fillId="0" borderId="14" xfId="0" applyNumberFormat="1" applyFont="1" applyBorder="1" applyAlignment="1">
      <alignment horizontal="center"/>
    </xf>
    <xf numFmtId="2" fontId="31" fillId="0" borderId="15" xfId="0" applyNumberFormat="1" applyFont="1" applyBorder="1" applyAlignment="1">
      <alignment horizontal="center"/>
    </xf>
    <xf numFmtId="2" fontId="18" fillId="0" borderId="0" xfId="0" applyNumberFormat="1" applyFont="1"/>
    <xf numFmtId="2" fontId="19" fillId="0" borderId="0" xfId="0" applyNumberFormat="1" applyFont="1" applyAlignment="1">
      <alignment horizontal="center"/>
    </xf>
    <xf numFmtId="0" fontId="31" fillId="0" borderId="15" xfId="0" applyFont="1" applyFill="1" applyBorder="1" applyAlignment="1" applyProtection="1">
      <alignment horizontal="center" vertical="center" wrapText="1"/>
      <protection locked="0"/>
    </xf>
    <xf numFmtId="2" fontId="31" fillId="0" borderId="15" xfId="0" applyNumberFormat="1" applyFont="1" applyFill="1" applyBorder="1" applyAlignment="1" applyProtection="1">
      <alignment horizontal="center" vertical="center" wrapText="1"/>
      <protection locked="0"/>
    </xf>
    <xf numFmtId="0" fontId="19" fillId="0" borderId="13" xfId="0" applyFont="1" applyBorder="1" applyAlignment="1" applyProtection="1">
      <alignment horizontal="center" vertical="top"/>
      <protection locked="0"/>
    </xf>
    <xf numFmtId="0" fontId="19" fillId="0" borderId="13" xfId="0" applyFont="1" applyFill="1" applyBorder="1" applyAlignment="1" applyProtection="1">
      <alignment horizontal="center" vertical="center" wrapText="1"/>
      <protection locked="0"/>
    </xf>
    <xf numFmtId="0" fontId="19" fillId="0" borderId="13" xfId="0" applyFont="1" applyFill="1" applyBorder="1" applyAlignment="1">
      <alignment horizontal="center"/>
    </xf>
    <xf numFmtId="0" fontId="20" fillId="4" borderId="39" xfId="0" applyFont="1" applyFill="1" applyBorder="1" applyAlignment="1">
      <alignment horizontal="center" vertical="center"/>
    </xf>
    <xf numFmtId="0" fontId="20" fillId="4" borderId="12" xfId="0" applyFont="1" applyFill="1" applyBorder="1" applyAlignment="1">
      <alignment horizontal="center" vertical="center"/>
    </xf>
    <xf numFmtId="0" fontId="33" fillId="0" borderId="34" xfId="0" applyFont="1" applyBorder="1" applyAlignment="1">
      <alignment horizontal="center"/>
    </xf>
    <xf numFmtId="0" fontId="33" fillId="0" borderId="31" xfId="0" applyFont="1" applyBorder="1" applyAlignment="1">
      <alignment horizontal="center"/>
    </xf>
    <xf numFmtId="0" fontId="33" fillId="0" borderId="0" xfId="0" applyFont="1" applyBorder="1" applyAlignment="1">
      <alignment horizontal="center"/>
    </xf>
    <xf numFmtId="0" fontId="34" fillId="4" borderId="43" xfId="0" applyFont="1" applyFill="1" applyBorder="1" applyAlignment="1" applyProtection="1">
      <alignment vertical="center" wrapText="1"/>
      <protection locked="0"/>
    </xf>
    <xf numFmtId="0" fontId="34" fillId="4" borderId="19" xfId="0" applyFont="1" applyFill="1" applyBorder="1" applyAlignment="1" applyProtection="1">
      <alignment vertical="center" wrapText="1"/>
      <protection locked="0"/>
    </xf>
    <xf numFmtId="0" fontId="21" fillId="0" borderId="19" xfId="0" applyFont="1" applyBorder="1" applyAlignment="1">
      <alignment vertical="center"/>
    </xf>
    <xf numFmtId="0" fontId="34" fillId="4" borderId="44" xfId="0" applyFont="1" applyFill="1" applyBorder="1" applyAlignment="1" applyProtection="1">
      <alignment vertical="center" wrapText="1"/>
      <protection locked="0"/>
    </xf>
    <xf numFmtId="0" fontId="34" fillId="4" borderId="25" xfId="0" applyFont="1" applyFill="1" applyBorder="1" applyAlignment="1" applyProtection="1">
      <alignment vertical="center" wrapText="1"/>
      <protection locked="0"/>
    </xf>
    <xf numFmtId="2" fontId="18" fillId="0" borderId="25" xfId="0" applyNumberFormat="1" applyFont="1" applyBorder="1" applyAlignment="1">
      <alignment horizontal="center" vertical="center"/>
    </xf>
    <xf numFmtId="2" fontId="20" fillId="6" borderId="25" xfId="0" applyNumberFormat="1" applyFont="1" applyFill="1" applyBorder="1" applyAlignment="1">
      <alignment horizontal="center" vertical="center"/>
    </xf>
    <xf numFmtId="2" fontId="20" fillId="0" borderId="25" xfId="0" applyNumberFormat="1" applyFont="1" applyFill="1" applyBorder="1" applyAlignment="1">
      <alignment horizontal="center" vertical="center"/>
    </xf>
    <xf numFmtId="164" fontId="20" fillId="6" borderId="24" xfId="0" applyNumberFormat="1" applyFont="1" applyFill="1" applyBorder="1" applyAlignment="1">
      <alignment horizontal="center" vertical="center"/>
    </xf>
    <xf numFmtId="0" fontId="31" fillId="0" borderId="7" xfId="0" applyFont="1" applyBorder="1" applyAlignment="1">
      <alignment horizontal="center"/>
    </xf>
    <xf numFmtId="2" fontId="31" fillId="0" borderId="14" xfId="0" applyNumberFormat="1" applyFont="1" applyBorder="1" applyAlignment="1">
      <alignment horizontal="center" vertical="center"/>
    </xf>
    <xf numFmtId="0" fontId="21" fillId="0" borderId="13" xfId="0" applyFont="1" applyBorder="1" applyAlignment="1">
      <alignment horizontal="justify" vertical="center"/>
    </xf>
    <xf numFmtId="2" fontId="21" fillId="0" borderId="0" xfId="0" applyNumberFormat="1" applyFont="1" applyFill="1" applyBorder="1" applyAlignment="1" applyProtection="1">
      <alignment vertical="center" wrapText="1"/>
      <protection locked="0"/>
    </xf>
    <xf numFmtId="2" fontId="19" fillId="0" borderId="0" xfId="0" applyNumberFormat="1" applyFont="1" applyBorder="1"/>
    <xf numFmtId="43" fontId="18" fillId="0" borderId="0" xfId="1" applyFont="1"/>
    <xf numFmtId="43" fontId="18" fillId="0" borderId="0" xfId="0" applyNumberFormat="1" applyFont="1" applyFill="1"/>
    <xf numFmtId="0" fontId="20" fillId="0" borderId="34" xfId="0" applyFont="1" applyBorder="1" applyAlignment="1" applyProtection="1">
      <alignment vertical="top"/>
      <protection locked="0"/>
    </xf>
    <xf numFmtId="0" fontId="8" fillId="0" borderId="0" xfId="0" applyFont="1" applyFill="1" applyBorder="1" applyAlignment="1" applyProtection="1">
      <alignment horizontal="left" vertical="center"/>
      <protection locked="0"/>
    </xf>
    <xf numFmtId="0" fontId="20" fillId="0" borderId="26" xfId="0" applyFont="1" applyFill="1" applyBorder="1" applyAlignment="1">
      <alignment horizontal="center"/>
    </xf>
    <xf numFmtId="0" fontId="31" fillId="0" borderId="23" xfId="0" applyFont="1" applyFill="1" applyBorder="1" applyAlignment="1">
      <alignment horizontal="center" wrapText="1"/>
    </xf>
    <xf numFmtId="0" fontId="21" fillId="0" borderId="8" xfId="0" applyFont="1" applyFill="1" applyBorder="1" applyAlignment="1">
      <alignment horizontal="center" wrapText="1"/>
    </xf>
    <xf numFmtId="0" fontId="20" fillId="0" borderId="23" xfId="0" applyFont="1" applyFill="1" applyBorder="1" applyAlignment="1">
      <alignment horizontal="center"/>
    </xf>
    <xf numFmtId="0" fontId="31" fillId="0" borderId="45" xfId="0" applyFont="1" applyFill="1" applyBorder="1" applyAlignment="1">
      <alignment horizontal="center" wrapText="1"/>
    </xf>
    <xf numFmtId="0" fontId="31" fillId="0" borderId="45" xfId="0" applyFont="1" applyBorder="1" applyAlignment="1">
      <alignment horizontal="center"/>
    </xf>
    <xf numFmtId="0" fontId="21" fillId="0" borderId="8" xfId="0" applyFont="1" applyBorder="1" applyAlignment="1">
      <alignment horizontal="center"/>
    </xf>
    <xf numFmtId="0" fontId="20" fillId="0" borderId="23" xfId="0" applyFont="1" applyBorder="1" applyAlignment="1">
      <alignment horizontal="center"/>
    </xf>
    <xf numFmtId="0" fontId="20" fillId="0" borderId="23" xfId="0" applyFont="1" applyFill="1" applyBorder="1" applyAlignment="1">
      <alignment horizontal="center" wrapText="1"/>
    </xf>
    <xf numFmtId="0" fontId="31" fillId="0" borderId="23" xfId="0" applyFont="1" applyBorder="1" applyAlignment="1">
      <alignment horizontal="center"/>
    </xf>
    <xf numFmtId="0" fontId="31" fillId="0" borderId="23" xfId="0" applyFont="1" applyBorder="1" applyAlignment="1">
      <alignment horizontal="center" wrapText="1"/>
    </xf>
    <xf numFmtId="0" fontId="31" fillId="0" borderId="45" xfId="0" applyFont="1" applyBorder="1" applyAlignment="1">
      <alignment horizontal="center" wrapText="1"/>
    </xf>
    <xf numFmtId="0" fontId="21" fillId="0" borderId="31" xfId="0" applyFont="1" applyBorder="1" applyAlignment="1">
      <alignment horizontal="center" vertical="center"/>
    </xf>
    <xf numFmtId="2" fontId="21" fillId="0" borderId="32" xfId="0" applyNumberFormat="1" applyFont="1" applyBorder="1" applyAlignment="1">
      <alignment horizont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20" fillId="0" borderId="34" xfId="0" applyFont="1" applyBorder="1" applyAlignment="1">
      <alignment horizontal="center" vertical="center"/>
    </xf>
    <xf numFmtId="0" fontId="25" fillId="0" borderId="31" xfId="0" applyFont="1" applyBorder="1" applyAlignment="1">
      <alignment horizontal="center" vertical="center" wrapText="1"/>
    </xf>
    <xf numFmtId="0" fontId="18" fillId="0" borderId="0" xfId="0" quotePrefix="1" applyFont="1" applyBorder="1" applyAlignment="1">
      <alignment horizontal="center" vertical="center" wrapText="1"/>
    </xf>
    <xf numFmtId="0" fontId="21" fillId="0" borderId="0" xfId="0" applyFont="1" applyFill="1" applyBorder="1" applyAlignment="1">
      <alignment wrapText="1"/>
    </xf>
    <xf numFmtId="2" fontId="21" fillId="0" borderId="0" xfId="0" applyNumberFormat="1" applyFont="1" applyFill="1" applyBorder="1" applyAlignment="1">
      <alignment horizontal="center" wrapText="1"/>
    </xf>
    <xf numFmtId="2" fontId="21" fillId="0" borderId="0" xfId="0" applyNumberFormat="1" applyFont="1" applyFill="1" applyBorder="1" applyAlignment="1" applyProtection="1">
      <alignment wrapText="1"/>
      <protection locked="0"/>
    </xf>
    <xf numFmtId="2" fontId="21" fillId="0" borderId="32" xfId="0" applyNumberFormat="1" applyFont="1" applyFill="1" applyBorder="1" applyAlignment="1">
      <alignment horizontal="center" wrapText="1"/>
    </xf>
    <xf numFmtId="0" fontId="21" fillId="0" borderId="47" xfId="0" applyFont="1" applyBorder="1" applyAlignment="1">
      <alignment horizontal="center" vertical="center"/>
    </xf>
    <xf numFmtId="0" fontId="21" fillId="0" borderId="18" xfId="0" applyFont="1" applyBorder="1" applyAlignment="1">
      <alignment horizontal="center" vertical="center"/>
    </xf>
    <xf numFmtId="0" fontId="6" fillId="0" borderId="0" xfId="0" applyFont="1" applyFill="1" applyBorder="1" applyAlignment="1" applyProtection="1">
      <alignment horizontal="left" vertical="center"/>
      <protection locked="0"/>
    </xf>
    <xf numFmtId="0" fontId="6" fillId="0" borderId="0" xfId="0" quotePrefix="1"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0" fontId="6" fillId="0" borderId="13" xfId="0" applyFont="1" applyFill="1" applyBorder="1" applyAlignment="1" applyProtection="1">
      <alignment vertical="center" wrapText="1"/>
      <protection locked="0"/>
    </xf>
    <xf numFmtId="0" fontId="35" fillId="0" borderId="12" xfId="0" applyFont="1" applyFill="1" applyBorder="1" applyAlignment="1">
      <alignment horizontal="center" vertical="center" wrapText="1"/>
    </xf>
    <xf numFmtId="0" fontId="35" fillId="0" borderId="12" xfId="0" applyFont="1" applyFill="1" applyBorder="1" applyAlignment="1">
      <alignment horizontal="center" wrapText="1"/>
    </xf>
    <xf numFmtId="0" fontId="35" fillId="0" borderId="12" xfId="0" applyFont="1" applyBorder="1" applyAlignment="1">
      <alignment horizontal="center" vertical="center" wrapText="1"/>
    </xf>
    <xf numFmtId="0" fontId="35" fillId="0" borderId="26" xfId="0" applyFont="1" applyFill="1" applyBorder="1" applyAlignment="1">
      <alignment horizontal="center" wrapText="1"/>
    </xf>
    <xf numFmtId="0" fontId="35" fillId="0" borderId="13" xfId="0" applyFont="1" applyFill="1" applyBorder="1" applyAlignment="1">
      <alignment horizontal="center" wrapText="1"/>
    </xf>
    <xf numFmtId="0" fontId="35" fillId="0" borderId="23" xfId="0" applyFont="1" applyFill="1" applyBorder="1" applyAlignment="1">
      <alignment horizontal="center" wrapText="1"/>
    </xf>
    <xf numFmtId="0" fontId="35" fillId="0" borderId="14" xfId="0" applyFont="1" applyFill="1" applyBorder="1" applyAlignment="1">
      <alignment horizontal="center" wrapText="1"/>
    </xf>
    <xf numFmtId="0" fontId="35" fillId="0" borderId="46" xfId="0" applyFont="1" applyFill="1" applyBorder="1" applyAlignment="1">
      <alignment horizontal="center" wrapText="1"/>
    </xf>
    <xf numFmtId="0" fontId="35" fillId="0" borderId="15" xfId="0" applyFont="1" applyBorder="1" applyAlignment="1">
      <alignment horizontal="center" wrapText="1"/>
    </xf>
    <xf numFmtId="0" fontId="21" fillId="0" borderId="15" xfId="0" applyFont="1" applyFill="1" applyBorder="1" applyAlignment="1" applyProtection="1">
      <alignment horizontal="left" vertical="top" wrapText="1"/>
      <protection locked="0"/>
    </xf>
    <xf numFmtId="0" fontId="18" fillId="4" borderId="12" xfId="0" applyFont="1" applyFill="1" applyBorder="1" applyAlignment="1">
      <alignment horizontal="center" vertical="center" wrapText="1"/>
    </xf>
    <xf numFmtId="0" fontId="27" fillId="4" borderId="37" xfId="0" applyFont="1" applyFill="1" applyBorder="1" applyAlignment="1">
      <alignment horizontal="center" vertical="center" wrapText="1"/>
    </xf>
    <xf numFmtId="0" fontId="35" fillId="0" borderId="19" xfId="0" applyFont="1" applyBorder="1" applyAlignment="1">
      <alignment horizontal="center" vertical="center" wrapText="1"/>
    </xf>
    <xf numFmtId="0" fontId="35" fillId="0" borderId="41" xfId="0" applyFont="1" applyBorder="1" applyAlignment="1">
      <alignment horizontal="center" vertical="center" wrapText="1"/>
    </xf>
    <xf numFmtId="0" fontId="35" fillId="0" borderId="13" xfId="0" applyFont="1" applyBorder="1" applyAlignment="1">
      <alignment horizontal="center" vertical="center" wrapText="1"/>
    </xf>
    <xf numFmtId="0" fontId="20" fillId="0" borderId="48" xfId="0" applyFont="1" applyFill="1" applyBorder="1" applyAlignment="1">
      <alignment horizontal="center" vertical="center"/>
    </xf>
    <xf numFmtId="0" fontId="20" fillId="0" borderId="49" xfId="0" applyFont="1" applyFill="1" applyBorder="1" applyAlignment="1">
      <alignment horizontal="center" vertical="center"/>
    </xf>
    <xf numFmtId="0" fontId="20" fillId="0" borderId="5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32" xfId="0" applyFont="1" applyFill="1" applyBorder="1" applyAlignment="1">
      <alignment horizontal="center" vertical="center"/>
    </xf>
    <xf numFmtId="0" fontId="4" fillId="0" borderId="31" xfId="0" applyFont="1" applyFill="1" applyBorder="1" applyAlignment="1" applyProtection="1">
      <alignment horizontal="center" vertical="center"/>
      <protection locked="0"/>
    </xf>
    <xf numFmtId="0" fontId="25" fillId="0" borderId="0" xfId="0" applyFont="1" applyBorder="1"/>
    <xf numFmtId="0" fontId="6" fillId="0" borderId="31" xfId="0" quotePrefix="1" applyFont="1" applyFill="1" applyBorder="1" applyAlignment="1" applyProtection="1">
      <alignment horizontal="center" vertical="center"/>
      <protection locked="0"/>
    </xf>
    <xf numFmtId="0" fontId="21" fillId="0" borderId="0" xfId="0" quotePrefix="1" applyFont="1" applyBorder="1"/>
    <xf numFmtId="0" fontId="20" fillId="0" borderId="33"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35" xfId="0" applyFont="1" applyFill="1" applyBorder="1" applyAlignment="1">
      <alignment horizontal="center" vertical="center"/>
    </xf>
    <xf numFmtId="0" fontId="7" fillId="0" borderId="31" xfId="0" applyFont="1" applyFill="1" applyBorder="1" applyAlignment="1" applyProtection="1">
      <alignment horizontal="center" wrapText="1"/>
      <protection locked="0"/>
    </xf>
    <xf numFmtId="0" fontId="7" fillId="0" borderId="0" xfId="0" applyFont="1" applyFill="1" applyBorder="1" applyAlignment="1" applyProtection="1">
      <alignment horizontal="center" wrapText="1"/>
      <protection locked="0"/>
    </xf>
    <xf numFmtId="0" fontId="7" fillId="0" borderId="32" xfId="0" applyFont="1" applyFill="1" applyBorder="1" applyAlignment="1" applyProtection="1">
      <alignment horizontal="center" wrapText="1"/>
      <protection locked="0"/>
    </xf>
    <xf numFmtId="0" fontId="6" fillId="0" borderId="13" xfId="0" applyFont="1" applyFill="1" applyBorder="1" applyAlignment="1" applyProtection="1">
      <alignment horizontal="left" vertical="center"/>
      <protection locked="0"/>
    </xf>
    <xf numFmtId="0" fontId="6" fillId="0" borderId="13" xfId="0" applyFont="1" applyFill="1" applyBorder="1" applyAlignment="1" applyProtection="1">
      <alignment horizontal="left" vertical="center" wrapText="1"/>
      <protection locked="0"/>
    </xf>
    <xf numFmtId="0" fontId="6" fillId="0" borderId="12" xfId="0" applyFont="1" applyFill="1" applyBorder="1" applyAlignment="1" applyProtection="1">
      <alignment vertical="center" wrapText="1"/>
      <protection locked="0"/>
    </xf>
    <xf numFmtId="0" fontId="6" fillId="0" borderId="14" xfId="0" applyFont="1" applyFill="1" applyBorder="1" applyAlignment="1" applyProtection="1">
      <alignment vertical="center" wrapText="1"/>
      <protection locked="0"/>
    </xf>
    <xf numFmtId="0" fontId="6" fillId="0" borderId="0" xfId="0" quotePrefix="1" applyFont="1" applyFill="1" applyBorder="1" applyAlignment="1" applyProtection="1">
      <alignment horizontal="left" vertical="center"/>
      <protection locked="0"/>
    </xf>
    <xf numFmtId="0" fontId="33" fillId="0" borderId="3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25" fillId="0" borderId="31" xfId="0" applyFont="1" applyBorder="1" applyAlignment="1">
      <alignment horizontal="center" vertical="center"/>
    </xf>
    <xf numFmtId="2" fontId="17" fillId="0" borderId="13" xfId="2" applyNumberFormat="1" applyBorder="1" applyAlignment="1" applyProtection="1">
      <alignment horizontal="center" vertical="center" wrapText="1"/>
    </xf>
    <xf numFmtId="2" fontId="35" fillId="0" borderId="15" xfId="0" applyNumberFormat="1" applyFont="1" applyBorder="1" applyAlignment="1">
      <alignment horizontal="center" vertical="center"/>
    </xf>
    <xf numFmtId="0" fontId="35" fillId="0" borderId="14" xfId="0" applyFont="1" applyBorder="1" applyAlignment="1">
      <alignment horizontal="center" vertical="center" wrapText="1"/>
    </xf>
    <xf numFmtId="2" fontId="17" fillId="0" borderId="14" xfId="2" applyNumberFormat="1" applyBorder="1" applyAlignment="1" applyProtection="1">
      <alignment horizontal="center" vertical="center" wrapText="1"/>
    </xf>
    <xf numFmtId="0" fontId="21" fillId="0" borderId="19" xfId="0" applyFont="1" applyBorder="1" applyAlignment="1">
      <alignment horizontal="justify" vertical="center"/>
    </xf>
    <xf numFmtId="0" fontId="36" fillId="0" borderId="13" xfId="0" applyFont="1" applyBorder="1"/>
    <xf numFmtId="2" fontId="35" fillId="0" borderId="7" xfId="0" applyNumberFormat="1" applyFont="1" applyBorder="1"/>
    <xf numFmtId="2" fontId="35" fillId="0" borderId="13" xfId="0" applyNumberFormat="1" applyFont="1" applyBorder="1"/>
    <xf numFmtId="2" fontId="35" fillId="0" borderId="7" xfId="0" applyNumberFormat="1" applyFont="1" applyBorder="1" applyAlignment="1">
      <alignment horizontal="center" vertical="center" wrapText="1"/>
    </xf>
    <xf numFmtId="2" fontId="35" fillId="0" borderId="13" xfId="0" applyNumberFormat="1" applyFont="1" applyBorder="1" applyAlignment="1">
      <alignment horizontal="center" vertical="center" wrapText="1"/>
    </xf>
    <xf numFmtId="2" fontId="35" fillId="0" borderId="36" xfId="0" applyNumberFormat="1" applyFont="1" applyBorder="1" applyAlignment="1">
      <alignment horizontal="center" vertical="center" wrapText="1"/>
    </xf>
    <xf numFmtId="2" fontId="35" fillId="0" borderId="19" xfId="0" applyNumberFormat="1" applyFont="1" applyBorder="1" applyAlignment="1">
      <alignment horizontal="center" vertical="center" wrapText="1"/>
    </xf>
    <xf numFmtId="2" fontId="35" fillId="0" borderId="13" xfId="0" applyNumberFormat="1" applyFont="1" applyBorder="1" applyAlignment="1">
      <alignment horizontal="center"/>
    </xf>
    <xf numFmtId="0" fontId="36" fillId="0" borderId="7" xfId="0" applyFont="1" applyBorder="1"/>
    <xf numFmtId="2" fontId="35" fillId="0" borderId="7" xfId="0" applyNumberFormat="1" applyFont="1" applyBorder="1" applyAlignment="1">
      <alignment horizontal="center"/>
    </xf>
    <xf numFmtId="0" fontId="36" fillId="0" borderId="10" xfId="0" applyFont="1" applyBorder="1"/>
    <xf numFmtId="0" fontId="36" fillId="0" borderId="38" xfId="0" applyFont="1" applyBorder="1"/>
    <xf numFmtId="0" fontId="36" fillId="0" borderId="11" xfId="0" applyFont="1" applyBorder="1"/>
    <xf numFmtId="0" fontId="33" fillId="0" borderId="32" xfId="0" applyFont="1" applyFill="1" applyBorder="1" applyAlignment="1">
      <alignment horizontal="center" vertical="center" wrapText="1"/>
    </xf>
    <xf numFmtId="2" fontId="19" fillId="0" borderId="23" xfId="0" applyNumberFormat="1" applyFont="1" applyBorder="1" applyAlignment="1">
      <alignment horizontal="center"/>
    </xf>
    <xf numFmtId="2" fontId="35" fillId="0" borderId="23" xfId="0" applyNumberFormat="1" applyFont="1" applyBorder="1" applyAlignment="1">
      <alignment horizontal="center"/>
    </xf>
    <xf numFmtId="2" fontId="35" fillId="0" borderId="25" xfId="0" applyNumberFormat="1" applyFont="1" applyBorder="1" applyAlignment="1">
      <alignment horizontal="center"/>
    </xf>
    <xf numFmtId="2" fontId="35" fillId="0" borderId="8" xfId="0" applyNumberFormat="1" applyFont="1" applyBorder="1" applyAlignment="1">
      <alignment horizontal="center"/>
    </xf>
    <xf numFmtId="0" fontId="19" fillId="0" borderId="31" xfId="0" applyFont="1" applyBorder="1"/>
    <xf numFmtId="0" fontId="19" fillId="0" borderId="32" xfId="0" applyFont="1" applyBorder="1"/>
    <xf numFmtId="0" fontId="19" fillId="0" borderId="33" xfId="0" applyFont="1" applyBorder="1"/>
    <xf numFmtId="0" fontId="25" fillId="0" borderId="34" xfId="0" applyFont="1" applyBorder="1" applyAlignment="1">
      <alignment horizontal="center" vertical="center"/>
    </xf>
    <xf numFmtId="0" fontId="30" fillId="0" borderId="34" xfId="0" applyFont="1" applyBorder="1" applyAlignment="1">
      <alignment horizontal="center" vertical="center"/>
    </xf>
    <xf numFmtId="0" fontId="4" fillId="0" borderId="52" xfId="0" applyFont="1" applyFill="1" applyBorder="1" applyAlignment="1" applyProtection="1">
      <alignment horizontal="left" vertical="top" wrapText="1"/>
      <protection locked="0"/>
    </xf>
    <xf numFmtId="0" fontId="4" fillId="0" borderId="53" xfId="0" applyFont="1" applyFill="1" applyBorder="1" applyAlignment="1" applyProtection="1">
      <alignment horizontal="left" vertical="top" wrapText="1"/>
      <protection locked="0"/>
    </xf>
    <xf numFmtId="0" fontId="6" fillId="0" borderId="19" xfId="0" applyFont="1" applyFill="1" applyBorder="1" applyAlignment="1" applyProtection="1">
      <alignment horizontal="left" vertical="top"/>
      <protection locked="0"/>
    </xf>
    <xf numFmtId="0" fontId="6" fillId="0" borderId="19" xfId="0" applyFont="1" applyFill="1" applyBorder="1" applyAlignment="1" applyProtection="1">
      <alignment horizontal="left" vertical="top" wrapText="1"/>
      <protection locked="0"/>
    </xf>
    <xf numFmtId="0" fontId="6" fillId="0" borderId="54" xfId="0" applyFont="1" applyFill="1" applyBorder="1" applyAlignment="1" applyProtection="1">
      <alignment horizontal="left" vertical="top"/>
      <protection locked="0"/>
    </xf>
    <xf numFmtId="0" fontId="20" fillId="0" borderId="7" xfId="0" applyFont="1" applyBorder="1" applyAlignment="1">
      <alignment horizontal="center"/>
    </xf>
    <xf numFmtId="0" fontId="21" fillId="0" borderId="14" xfId="0" applyFont="1" applyBorder="1" applyAlignment="1">
      <alignment horizontal="center"/>
    </xf>
    <xf numFmtId="0" fontId="6" fillId="0" borderId="52" xfId="0" applyFont="1" applyFill="1" applyBorder="1" applyAlignment="1" applyProtection="1">
      <alignment horizontal="left" vertical="center"/>
      <protection locked="0"/>
    </xf>
    <xf numFmtId="0" fontId="6" fillId="0" borderId="52" xfId="0" applyFont="1" applyFill="1" applyBorder="1" applyAlignment="1" applyProtection="1">
      <alignment vertical="center"/>
      <protection locked="0"/>
    </xf>
    <xf numFmtId="0" fontId="6" fillId="0" borderId="55" xfId="0" applyFont="1" applyFill="1" applyBorder="1" applyAlignment="1" applyProtection="1">
      <alignment vertical="center"/>
      <protection locked="0"/>
    </xf>
    <xf numFmtId="0" fontId="21" fillId="0" borderId="32" xfId="0" applyFont="1" applyBorder="1"/>
    <xf numFmtId="2" fontId="30" fillId="0" borderId="32" xfId="0" applyNumberFormat="1" applyFont="1" applyBorder="1" applyAlignment="1">
      <alignment horizontal="center"/>
    </xf>
    <xf numFmtId="0" fontId="21" fillId="0" borderId="42" xfId="0" applyFont="1" applyBorder="1"/>
    <xf numFmtId="0" fontId="20" fillId="0" borderId="42" xfId="0" applyFont="1" applyBorder="1"/>
    <xf numFmtId="0" fontId="20" fillId="0" borderId="13" xfId="0" applyFont="1" applyBorder="1"/>
    <xf numFmtId="0" fontId="35" fillId="0" borderId="12" xfId="0" applyFont="1" applyBorder="1"/>
    <xf numFmtId="0" fontId="35" fillId="0" borderId="13" xfId="0" applyFont="1" applyBorder="1"/>
    <xf numFmtId="2" fontId="35" fillId="0" borderId="14" xfId="0" applyNumberFormat="1" applyFont="1" applyBorder="1" applyAlignment="1">
      <alignment horizontal="center" vertical="center"/>
    </xf>
    <xf numFmtId="0" fontId="35" fillId="0" borderId="37" xfId="0" applyFont="1" applyBorder="1" applyAlignment="1">
      <alignment horizontal="center" vertical="center"/>
    </xf>
    <xf numFmtId="0" fontId="35" fillId="0" borderId="19" xfId="0" applyFont="1" applyBorder="1" applyAlignment="1">
      <alignment horizontal="center" vertical="center"/>
    </xf>
    <xf numFmtId="0" fontId="33" fillId="0" borderId="33" xfId="0" applyFont="1" applyBorder="1" applyAlignment="1">
      <alignment horizontal="center"/>
    </xf>
    <xf numFmtId="0" fontId="33" fillId="0" borderId="35" xfId="0" applyFont="1" applyBorder="1" applyAlignment="1">
      <alignment horizontal="center"/>
    </xf>
    <xf numFmtId="0" fontId="21" fillId="0" borderId="31" xfId="0" applyFont="1" applyBorder="1" applyAlignment="1"/>
    <xf numFmtId="0" fontId="25" fillId="0" borderId="0" xfId="0" applyFont="1" applyBorder="1" applyAlignment="1">
      <alignment horizontal="center" vertical="center" wrapText="1"/>
    </xf>
    <xf numFmtId="0" fontId="21" fillId="0" borderId="0" xfId="0" applyFont="1" applyFill="1" applyBorder="1" applyAlignment="1" applyProtection="1">
      <alignment wrapText="1"/>
      <protection locked="0"/>
    </xf>
    <xf numFmtId="0" fontId="25" fillId="0" borderId="56" xfId="0" applyFont="1" applyBorder="1" applyAlignment="1">
      <alignment horizontal="center" vertical="center" wrapText="1"/>
    </xf>
    <xf numFmtId="0" fontId="21" fillId="0" borderId="56" xfId="0" applyFont="1" applyFill="1" applyBorder="1" applyAlignment="1">
      <alignment wrapText="1"/>
    </xf>
    <xf numFmtId="0" fontId="31" fillId="0" borderId="56" xfId="0" applyFont="1" applyFill="1" applyBorder="1" applyAlignment="1" applyProtection="1">
      <alignment horizontal="center" vertical="center" wrapText="1"/>
      <protection locked="0"/>
    </xf>
    <xf numFmtId="2" fontId="31" fillId="0" borderId="56" xfId="0" applyNumberFormat="1" applyFont="1" applyFill="1" applyBorder="1" applyAlignment="1" applyProtection="1">
      <alignment horizontal="center" vertical="center" wrapText="1"/>
      <protection locked="0"/>
    </xf>
    <xf numFmtId="2" fontId="19" fillId="0" borderId="56" xfId="0" applyNumberFormat="1" applyFont="1" applyBorder="1"/>
    <xf numFmtId="0" fontId="19" fillId="0" borderId="0" xfId="0" applyFont="1" applyFill="1" applyBorder="1" applyAlignment="1" applyProtection="1">
      <alignment horizontal="center" vertical="center" wrapText="1"/>
      <protection locked="0"/>
    </xf>
    <xf numFmtId="2" fontId="19" fillId="0" borderId="0" xfId="0" applyNumberFormat="1" applyFont="1" applyFill="1" applyBorder="1" applyAlignment="1" applyProtection="1">
      <alignment horizontal="center" vertical="center" wrapText="1"/>
      <protection locked="0"/>
    </xf>
    <xf numFmtId="2" fontId="31" fillId="0" borderId="45" xfId="0" applyNumberFormat="1" applyFont="1" applyFill="1" applyBorder="1" applyAlignment="1" applyProtection="1">
      <alignment horizontal="center" vertical="center" wrapText="1"/>
      <protection locked="0"/>
    </xf>
    <xf numFmtId="2" fontId="31" fillId="0" borderId="58" xfId="0" applyNumberFormat="1" applyFont="1" applyFill="1" applyBorder="1" applyAlignment="1" applyProtection="1">
      <alignment horizontal="center" vertical="center" wrapText="1"/>
      <protection locked="0"/>
    </xf>
    <xf numFmtId="2" fontId="19" fillId="0" borderId="32" xfId="0" applyNumberFormat="1" applyFont="1" applyFill="1" applyBorder="1" applyAlignment="1" applyProtection="1">
      <alignment horizontal="center" vertical="center" wrapText="1"/>
      <protection locked="0"/>
    </xf>
    <xf numFmtId="0" fontId="33" fillId="0" borderId="32" xfId="0" applyFont="1" applyBorder="1" applyAlignment="1">
      <alignment horizontal="center"/>
    </xf>
    <xf numFmtId="2" fontId="31" fillId="0" borderId="23" xfId="0" applyNumberFormat="1" applyFont="1" applyBorder="1" applyAlignment="1">
      <alignment horizontal="center"/>
    </xf>
    <xf numFmtId="2" fontId="31" fillId="0" borderId="46" xfId="0" applyNumberFormat="1" applyFont="1" applyBorder="1" applyAlignment="1">
      <alignment horizontal="center"/>
    </xf>
    <xf numFmtId="2" fontId="19" fillId="0" borderId="0" xfId="0" applyNumberFormat="1" applyFont="1" applyBorder="1" applyAlignment="1">
      <alignment horizontal="center" vertical="center"/>
    </xf>
    <xf numFmtId="2" fontId="19" fillId="0" borderId="32" xfId="0" applyNumberFormat="1" applyFont="1" applyBorder="1" applyAlignment="1">
      <alignment horizontal="center" vertical="center"/>
    </xf>
    <xf numFmtId="0" fontId="38" fillId="0" borderId="34" xfId="0" applyFont="1" applyBorder="1" applyAlignment="1">
      <alignment horizontal="center" vertical="center"/>
    </xf>
    <xf numFmtId="0" fontId="30" fillId="0" borderId="34" xfId="0" applyFont="1" applyBorder="1" applyAlignment="1">
      <alignment horizontal="center" vertical="center"/>
    </xf>
    <xf numFmtId="0" fontId="6" fillId="0" borderId="59" xfId="0" applyFont="1" applyFill="1" applyBorder="1" applyAlignment="1" applyProtection="1">
      <protection locked="0"/>
    </xf>
    <xf numFmtId="0" fontId="21" fillId="0" borderId="60" xfId="0" applyFont="1" applyBorder="1" applyAlignment="1"/>
    <xf numFmtId="0" fontId="25" fillId="0" borderId="59" xfId="0" applyFont="1" applyBorder="1" applyAlignment="1">
      <alignment horizontal="center" vertical="center" wrapText="1"/>
    </xf>
    <xf numFmtId="0" fontId="21" fillId="0" borderId="59" xfId="0" applyFont="1" applyFill="1" applyBorder="1" applyAlignment="1" applyProtection="1">
      <alignment wrapText="1"/>
      <protection locked="0"/>
    </xf>
    <xf numFmtId="2" fontId="30" fillId="0" borderId="59" xfId="0" applyNumberFormat="1" applyFont="1" applyFill="1" applyBorder="1" applyAlignment="1" applyProtection="1">
      <alignment horizontal="center" wrapText="1"/>
      <protection locked="0"/>
    </xf>
    <xf numFmtId="2" fontId="30" fillId="0" borderId="24" xfId="0" applyNumberFormat="1" applyFont="1" applyFill="1" applyBorder="1" applyAlignment="1" applyProtection="1">
      <alignment horizontal="center" wrapText="1"/>
      <protection locked="0"/>
    </xf>
    <xf numFmtId="0" fontId="8" fillId="0" borderId="61" xfId="0" applyNumberFormat="1" applyFont="1" applyFill="1" applyBorder="1" applyAlignment="1" applyProtection="1">
      <alignment horizontal="center" vertical="center" wrapText="1"/>
      <protection locked="0"/>
    </xf>
    <xf numFmtId="0" fontId="8" fillId="0" borderId="62" xfId="0" applyNumberFormat="1" applyFont="1" applyFill="1" applyBorder="1" applyAlignment="1" applyProtection="1">
      <alignment horizontal="center" vertical="center" wrapText="1"/>
      <protection locked="0"/>
    </xf>
    <xf numFmtId="0" fontId="19" fillId="0" borderId="0" xfId="0" applyFont="1" applyBorder="1" applyAlignment="1">
      <alignment horizontal="center" vertical="center"/>
    </xf>
    <xf numFmtId="0" fontId="18" fillId="0" borderId="63" xfId="0" applyFont="1" applyBorder="1"/>
    <xf numFmtId="0" fontId="19" fillId="0" borderId="47" xfId="0" applyFont="1" applyBorder="1"/>
    <xf numFmtId="0" fontId="25" fillId="0" borderId="18" xfId="0" applyFont="1" applyBorder="1" applyAlignment="1">
      <alignment horizontal="center" vertical="center"/>
    </xf>
    <xf numFmtId="0" fontId="21" fillId="0" borderId="18" xfId="0" applyFont="1" applyFill="1" applyBorder="1" applyAlignment="1" applyProtection="1">
      <alignment vertical="center" wrapText="1"/>
      <protection locked="0"/>
    </xf>
    <xf numFmtId="0" fontId="19" fillId="0" borderId="64" xfId="0" applyFont="1" applyBorder="1"/>
    <xf numFmtId="0" fontId="31" fillId="0" borderId="8" xfId="0" applyFont="1" applyBorder="1" applyAlignment="1">
      <alignment horizontal="center"/>
    </xf>
    <xf numFmtId="0" fontId="19" fillId="0" borderId="51" xfId="0" applyFont="1" applyBorder="1"/>
    <xf numFmtId="0" fontId="20" fillId="0" borderId="8" xfId="0" applyFont="1" applyBorder="1" applyAlignment="1">
      <alignment horizontal="center"/>
    </xf>
    <xf numFmtId="0" fontId="21" fillId="0" borderId="46" xfId="0" applyFont="1" applyBorder="1" applyAlignment="1">
      <alignment horizontal="center"/>
    </xf>
    <xf numFmtId="0" fontId="19" fillId="0" borderId="26" xfId="0" applyFont="1" applyBorder="1" applyAlignment="1">
      <alignment horizontal="center"/>
    </xf>
    <xf numFmtId="0" fontId="19" fillId="0" borderId="23" xfId="0" applyFont="1" applyBorder="1" applyAlignment="1">
      <alignment horizontal="center"/>
    </xf>
    <xf numFmtId="2" fontId="31" fillId="0" borderId="45" xfId="0" applyNumberFormat="1" applyFont="1" applyBorder="1" applyAlignment="1">
      <alignment horizontal="center"/>
    </xf>
    <xf numFmtId="0" fontId="18" fillId="0" borderId="47" xfId="0" applyFont="1" applyBorder="1"/>
    <xf numFmtId="0" fontId="18" fillId="0" borderId="18" xfId="0" applyFont="1" applyBorder="1"/>
    <xf numFmtId="0" fontId="18" fillId="0" borderId="64" xfId="0" applyFont="1" applyBorder="1"/>
    <xf numFmtId="0" fontId="8" fillId="0" borderId="12"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19" fillId="0" borderId="12" xfId="0" applyFont="1" applyFill="1" applyBorder="1" applyAlignment="1" applyProtection="1">
      <alignment horizontal="center" vertical="center" wrapText="1"/>
      <protection locked="0"/>
    </xf>
    <xf numFmtId="0" fontId="17" fillId="0" borderId="12" xfId="2" applyBorder="1" applyAlignment="1" applyProtection="1">
      <alignment horizontal="center" vertical="center" wrapText="1"/>
    </xf>
    <xf numFmtId="0" fontId="17" fillId="0" borderId="14" xfId="2" applyBorder="1" applyAlignment="1" applyProtection="1">
      <alignment horizontal="center" vertical="center" wrapText="1"/>
    </xf>
    <xf numFmtId="0" fontId="21" fillId="0" borderId="0" xfId="0" applyFont="1" applyFill="1"/>
    <xf numFmtId="0" fontId="21" fillId="0" borderId="0" xfId="3" applyFont="1" applyFill="1" applyBorder="1" applyAlignment="1" applyProtection="1">
      <alignment horizontal="center" vertical="top" wrapText="1"/>
      <protection locked="0"/>
    </xf>
    <xf numFmtId="2" fontId="19" fillId="0" borderId="15" xfId="0" applyNumberFormat="1" applyFont="1" applyBorder="1" applyAlignment="1">
      <alignment vertical="center"/>
    </xf>
    <xf numFmtId="2" fontId="19" fillId="0" borderId="13" xfId="0" applyNumberFormat="1" applyFont="1" applyBorder="1" applyAlignment="1">
      <alignment vertical="center"/>
    </xf>
    <xf numFmtId="2" fontId="19" fillId="0" borderId="14" xfId="0" applyNumberFormat="1" applyFont="1" applyBorder="1" applyAlignment="1">
      <alignment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36" xfId="0" applyFont="1" applyFill="1" applyBorder="1" applyAlignment="1">
      <alignment horizontal="center" vertical="center"/>
    </xf>
    <xf numFmtId="0" fontId="18" fillId="0" borderId="8" xfId="0" applyFont="1" applyFill="1" applyBorder="1" applyAlignment="1">
      <alignment horizontal="center" vertical="center"/>
    </xf>
    <xf numFmtId="0" fontId="27" fillId="4" borderId="12" xfId="0" applyFont="1" applyFill="1" applyBorder="1" applyAlignment="1">
      <alignment horizontal="center" vertical="center"/>
    </xf>
    <xf numFmtId="0" fontId="27" fillId="4" borderId="37" xfId="0" applyFont="1" applyFill="1" applyBorder="1" applyAlignment="1">
      <alignment horizontal="center" vertical="center"/>
    </xf>
    <xf numFmtId="0" fontId="27" fillId="4" borderId="26" xfId="0" applyFont="1" applyFill="1" applyBorder="1" applyAlignment="1">
      <alignment horizontal="center" vertical="center"/>
    </xf>
    <xf numFmtId="2" fontId="21" fillId="0" borderId="32" xfId="0" applyNumberFormat="1" applyFont="1" applyFill="1" applyBorder="1" applyAlignment="1" applyProtection="1">
      <alignment horizontal="center" vertical="center" wrapText="1"/>
      <protection locked="0"/>
    </xf>
    <xf numFmtId="0" fontId="25" fillId="4" borderId="19" xfId="0" applyFont="1" applyFill="1" applyBorder="1" applyAlignment="1">
      <alignment horizontal="center" vertical="center" wrapText="1"/>
    </xf>
    <xf numFmtId="0" fontId="25" fillId="4" borderId="12" xfId="0" applyFont="1" applyFill="1" applyBorder="1" applyAlignment="1" applyProtection="1">
      <alignment vertical="center" wrapText="1"/>
      <protection locked="0"/>
    </xf>
    <xf numFmtId="2" fontId="20" fillId="0" borderId="65" xfId="0" applyNumberFormat="1" applyFont="1" applyBorder="1" applyAlignment="1">
      <alignment vertical="center"/>
    </xf>
    <xf numFmtId="0" fontId="20" fillId="0" borderId="65" xfId="0" applyFont="1" applyBorder="1" applyAlignment="1">
      <alignment vertical="center"/>
    </xf>
    <xf numFmtId="0" fontId="20" fillId="0" borderId="66" xfId="0" applyFont="1" applyBorder="1" applyAlignment="1">
      <alignment vertical="center"/>
    </xf>
    <xf numFmtId="2" fontId="30" fillId="0" borderId="65" xfId="0" applyNumberFormat="1" applyFont="1" applyBorder="1" applyAlignment="1">
      <alignment vertical="center"/>
    </xf>
    <xf numFmtId="2" fontId="30" fillId="0" borderId="66" xfId="0" applyNumberFormat="1" applyFont="1" applyBorder="1" applyAlignment="1">
      <alignment vertical="center"/>
    </xf>
    <xf numFmtId="0" fontId="30" fillId="0" borderId="65" xfId="0" applyFont="1" applyBorder="1" applyAlignment="1">
      <alignment vertical="center"/>
    </xf>
    <xf numFmtId="0" fontId="30" fillId="0" borderId="66" xfId="0" applyFont="1" applyBorder="1" applyAlignment="1">
      <alignment vertical="center"/>
    </xf>
    <xf numFmtId="2" fontId="30" fillId="0" borderId="34" xfId="0" applyNumberFormat="1" applyFont="1" applyBorder="1" applyAlignment="1">
      <alignment horizontal="center"/>
    </xf>
    <xf numFmtId="2" fontId="19" fillId="0" borderId="13" xfId="0" applyNumberFormat="1" applyFont="1" applyFill="1" applyBorder="1" applyAlignment="1" applyProtection="1">
      <alignment horizontal="center" vertical="center" wrapText="1"/>
      <protection locked="0"/>
    </xf>
    <xf numFmtId="2" fontId="29" fillId="0" borderId="13" xfId="0" applyNumberFormat="1" applyFont="1" applyFill="1" applyBorder="1" applyAlignment="1" applyProtection="1">
      <alignment horizontal="center" vertical="center" wrapText="1"/>
      <protection locked="0"/>
    </xf>
    <xf numFmtId="2" fontId="8" fillId="0" borderId="12" xfId="0" applyNumberFormat="1" applyFont="1" applyFill="1" applyBorder="1" applyAlignment="1" applyProtection="1">
      <alignment horizontal="center" vertical="center" wrapText="1"/>
      <protection locked="0"/>
    </xf>
    <xf numFmtId="2" fontId="8" fillId="0" borderId="13" xfId="0" applyNumberFormat="1" applyFont="1" applyFill="1" applyBorder="1" applyAlignment="1" applyProtection="1">
      <alignment horizontal="center" vertical="center" wrapText="1"/>
      <protection locked="0"/>
    </xf>
    <xf numFmtId="2" fontId="19" fillId="0" borderId="12" xfId="0" applyNumberFormat="1" applyFont="1" applyFill="1" applyBorder="1" applyAlignment="1" applyProtection="1">
      <alignment horizontal="center" vertical="center" wrapText="1"/>
      <protection locked="0"/>
    </xf>
    <xf numFmtId="2" fontId="19" fillId="0" borderId="18" xfId="0" applyNumberFormat="1" applyFont="1" applyBorder="1" applyAlignment="1">
      <alignment horizontal="center"/>
    </xf>
    <xf numFmtId="0" fontId="19" fillId="0" borderId="67" xfId="0" applyFont="1" applyBorder="1" applyAlignment="1">
      <alignment horizontal="center" vertical="center"/>
    </xf>
    <xf numFmtId="0" fontId="19" fillId="0" borderId="68" xfId="0" applyFont="1" applyBorder="1"/>
    <xf numFmtId="0" fontId="19" fillId="0" borderId="67" xfId="0" applyFont="1" applyBorder="1"/>
    <xf numFmtId="0" fontId="19" fillId="0" borderId="69" xfId="0" applyFont="1" applyBorder="1"/>
    <xf numFmtId="0" fontId="19" fillId="0" borderId="70" xfId="0" applyFont="1" applyBorder="1"/>
    <xf numFmtId="0" fontId="19" fillId="0" borderId="71" xfId="0" applyFont="1" applyBorder="1"/>
    <xf numFmtId="0" fontId="19" fillId="0" borderId="72" xfId="0" applyFont="1" applyBorder="1"/>
    <xf numFmtId="0" fontId="20" fillId="0" borderId="67" xfId="0" applyFont="1" applyBorder="1" applyAlignment="1">
      <alignment horizontal="center" vertical="center"/>
    </xf>
    <xf numFmtId="0" fontId="20" fillId="0" borderId="68" xfId="0" applyFont="1" applyBorder="1" applyAlignment="1">
      <alignment horizontal="center" vertical="center"/>
    </xf>
    <xf numFmtId="0" fontId="20" fillId="0" borderId="73" xfId="0" applyFont="1" applyBorder="1" applyAlignment="1">
      <alignment horizontal="center" vertical="center"/>
    </xf>
    <xf numFmtId="2" fontId="19" fillId="0" borderId="68" xfId="0" applyNumberFormat="1" applyFont="1" applyBorder="1" applyAlignment="1">
      <alignment horizontal="center" vertical="center"/>
    </xf>
    <xf numFmtId="0" fontId="19" fillId="0" borderId="68" xfId="0" applyFont="1" applyBorder="1" applyAlignment="1">
      <alignment horizontal="center" vertical="center"/>
    </xf>
    <xf numFmtId="0" fontId="19" fillId="0" borderId="71" xfId="0" applyFont="1" applyBorder="1" applyAlignment="1">
      <alignment horizontal="center" vertical="center"/>
    </xf>
    <xf numFmtId="2" fontId="19" fillId="0" borderId="73" xfId="0" applyNumberFormat="1" applyFont="1" applyBorder="1" applyAlignment="1">
      <alignment horizontal="center" vertical="center"/>
    </xf>
    <xf numFmtId="0" fontId="19" fillId="0" borderId="0" xfId="0" quotePrefix="1" applyFont="1" applyAlignment="1">
      <alignment horizontal="left"/>
    </xf>
    <xf numFmtId="0" fontId="19" fillId="0" borderId="0" xfId="0" applyFont="1" applyAlignment="1">
      <alignment horizontal="left"/>
    </xf>
    <xf numFmtId="0" fontId="6" fillId="0" borderId="52" xfId="0" applyFont="1" applyFill="1" applyBorder="1" applyAlignment="1" applyProtection="1">
      <alignment horizontal="left" vertical="center" wrapText="1"/>
      <protection locked="0"/>
    </xf>
    <xf numFmtId="0" fontId="6" fillId="0" borderId="74" xfId="0" applyFont="1" applyFill="1" applyBorder="1" applyAlignment="1" applyProtection="1">
      <alignment horizontal="left" vertical="center"/>
      <protection locked="0"/>
    </xf>
    <xf numFmtId="0" fontId="19" fillId="3" borderId="68" xfId="0" applyFont="1" applyFill="1" applyBorder="1"/>
    <xf numFmtId="9" fontId="19" fillId="0" borderId="68" xfId="0" applyNumberFormat="1" applyFont="1" applyBorder="1" applyAlignment="1">
      <alignment horizontal="center"/>
    </xf>
    <xf numFmtId="0" fontId="19" fillId="0" borderId="68" xfId="0" applyFont="1" applyBorder="1" applyAlignment="1">
      <alignment horizontal="center"/>
    </xf>
    <xf numFmtId="9" fontId="19" fillId="3" borderId="68" xfId="0" applyNumberFormat="1" applyFont="1" applyFill="1" applyBorder="1" applyAlignment="1">
      <alignment horizontal="center"/>
    </xf>
    <xf numFmtId="0" fontId="25" fillId="0" borderId="0" xfId="0" applyFont="1" applyBorder="1" applyAlignment="1" applyProtection="1">
      <alignment vertical="top"/>
      <protection locked="0"/>
    </xf>
    <xf numFmtId="0" fontId="6" fillId="0" borderId="7" xfId="0" applyFont="1" applyFill="1" applyBorder="1" applyAlignment="1" applyProtection="1">
      <alignment vertical="center"/>
      <protection locked="0"/>
    </xf>
    <xf numFmtId="0" fontId="35" fillId="0" borderId="7" xfId="0" applyFont="1" applyFill="1" applyBorder="1" applyAlignment="1">
      <alignment horizontal="center" wrapText="1"/>
    </xf>
    <xf numFmtId="0" fontId="35" fillId="0" borderId="16" xfId="0" applyFont="1" applyBorder="1" applyAlignment="1">
      <alignment horizontal="center" vertical="center" wrapText="1"/>
    </xf>
    <xf numFmtId="0" fontId="17" fillId="0" borderId="16" xfId="2" applyBorder="1" applyAlignment="1" applyProtection="1">
      <alignment horizontal="center" vertical="center" wrapText="1"/>
    </xf>
    <xf numFmtId="0" fontId="35" fillId="0" borderId="8" xfId="0" applyFont="1" applyFill="1" applyBorder="1" applyAlignment="1">
      <alignment horizontal="center" wrapText="1"/>
    </xf>
    <xf numFmtId="0" fontId="25" fillId="0" borderId="48" xfId="0" applyFont="1" applyBorder="1" applyAlignment="1">
      <alignment horizontal="center" vertical="center" wrapText="1"/>
    </xf>
    <xf numFmtId="0" fontId="18" fillId="0" borderId="49" xfId="0" quotePrefix="1" applyFont="1" applyBorder="1" applyAlignment="1">
      <alignment horizontal="center" vertical="center" wrapText="1"/>
    </xf>
    <xf numFmtId="0" fontId="6" fillId="0" borderId="49" xfId="0" applyFont="1" applyFill="1" applyBorder="1" applyAlignment="1" applyProtection="1">
      <protection locked="0"/>
    </xf>
    <xf numFmtId="0" fontId="21" fillId="0" borderId="49" xfId="0" applyFont="1" applyFill="1" applyBorder="1" applyAlignment="1">
      <alignment wrapText="1"/>
    </xf>
    <xf numFmtId="0" fontId="31" fillId="0" borderId="49" xfId="0" applyFont="1" applyFill="1" applyBorder="1" applyAlignment="1">
      <alignment horizontal="center" wrapText="1"/>
    </xf>
    <xf numFmtId="0" fontId="31" fillId="0" borderId="49" xfId="0" applyFont="1" applyFill="1" applyBorder="1" applyAlignment="1" applyProtection="1">
      <alignment wrapText="1"/>
      <protection locked="0"/>
    </xf>
    <xf numFmtId="0" fontId="31" fillId="0" borderId="49" xfId="0" applyFont="1" applyBorder="1"/>
    <xf numFmtId="0" fontId="31" fillId="0" borderId="49" xfId="0" applyFont="1" applyBorder="1" applyAlignment="1">
      <alignment horizontal="center"/>
    </xf>
    <xf numFmtId="0" fontId="31" fillId="0" borderId="50" xfId="0" applyFont="1" applyFill="1" applyBorder="1" applyAlignment="1">
      <alignment horizontal="center" wrapText="1"/>
    </xf>
    <xf numFmtId="0" fontId="25" fillId="0" borderId="33" xfId="0" applyFont="1" applyBorder="1" applyAlignment="1">
      <alignment horizontal="center" vertical="center" wrapText="1"/>
    </xf>
    <xf numFmtId="0" fontId="18" fillId="0" borderId="34" xfId="0" quotePrefix="1" applyFont="1" applyBorder="1" applyAlignment="1">
      <alignment horizontal="center" vertical="center" wrapText="1"/>
    </xf>
    <xf numFmtId="0" fontId="6" fillId="0" borderId="34" xfId="0" applyFont="1" applyFill="1" applyBorder="1" applyAlignment="1" applyProtection="1">
      <protection locked="0"/>
    </xf>
    <xf numFmtId="0" fontId="21" fillId="0" borderId="34" xfId="0" applyFont="1" applyFill="1" applyBorder="1" applyAlignment="1">
      <alignment wrapText="1"/>
    </xf>
    <xf numFmtId="0" fontId="21" fillId="0" borderId="34" xfId="0" applyFont="1" applyFill="1" applyBorder="1" applyAlignment="1">
      <alignment horizontal="center" wrapText="1"/>
    </xf>
    <xf numFmtId="0" fontId="21" fillId="0" borderId="34" xfId="0" applyFont="1" applyFill="1" applyBorder="1" applyAlignment="1" applyProtection="1">
      <alignment wrapText="1"/>
      <protection locked="0"/>
    </xf>
    <xf numFmtId="0" fontId="19" fillId="0" borderId="34" xfId="0" applyFont="1" applyBorder="1"/>
    <xf numFmtId="0" fontId="21" fillId="0" borderId="34" xfId="0" applyFont="1" applyBorder="1" applyAlignment="1">
      <alignment horizontal="center"/>
    </xf>
    <xf numFmtId="0" fontId="21" fillId="0" borderId="35" xfId="0" applyFont="1" applyFill="1" applyBorder="1" applyAlignment="1">
      <alignment horizontal="center" wrapText="1"/>
    </xf>
    <xf numFmtId="0" fontId="25" fillId="0" borderId="33" xfId="0" applyFont="1" applyBorder="1" applyAlignment="1">
      <alignment horizontal="center" vertical="center"/>
    </xf>
    <xf numFmtId="0" fontId="21" fillId="0" borderId="34" xfId="0" applyFont="1" applyBorder="1"/>
    <xf numFmtId="2" fontId="30" fillId="0" borderId="35" xfId="0" applyNumberFormat="1" applyFont="1" applyBorder="1" applyAlignment="1">
      <alignment horizontal="center"/>
    </xf>
    <xf numFmtId="0" fontId="18" fillId="0" borderId="0" xfId="3" applyFont="1"/>
    <xf numFmtId="0" fontId="25" fillId="0" borderId="0" xfId="3" applyFont="1" applyBorder="1" applyAlignment="1" applyProtection="1">
      <alignment vertical="center"/>
      <protection locked="0"/>
    </xf>
    <xf numFmtId="0" fontId="26" fillId="0" borderId="0" xfId="3" applyFont="1" applyFill="1" applyBorder="1" applyAlignment="1" applyProtection="1">
      <alignment vertical="center"/>
      <protection locked="0"/>
    </xf>
    <xf numFmtId="0" fontId="19" fillId="0" borderId="0" xfId="3" applyFont="1"/>
    <xf numFmtId="0" fontId="20" fillId="0" borderId="0" xfId="3" applyFont="1" applyFill="1" applyBorder="1" applyAlignment="1" applyProtection="1">
      <alignment vertical="center" wrapText="1"/>
      <protection locked="0"/>
    </xf>
    <xf numFmtId="0" fontId="19" fillId="0" borderId="0" xfId="3" applyFont="1" applyFill="1" applyBorder="1" applyAlignment="1" applyProtection="1">
      <alignment vertical="center" wrapText="1"/>
      <protection locked="0"/>
    </xf>
    <xf numFmtId="0" fontId="18" fillId="0" borderId="0" xfId="3" applyFont="1" applyBorder="1"/>
    <xf numFmtId="0" fontId="39" fillId="0" borderId="0" xfId="3" applyFont="1" applyBorder="1"/>
    <xf numFmtId="0" fontId="18" fillId="0" borderId="0" xfId="3" quotePrefix="1" applyFont="1" applyBorder="1" applyAlignment="1">
      <alignment horizontal="center"/>
    </xf>
    <xf numFmtId="0" fontId="18" fillId="0" borderId="59" xfId="3" applyFont="1" applyBorder="1"/>
    <xf numFmtId="0" fontId="39" fillId="0" borderId="0" xfId="3" applyFont="1"/>
    <xf numFmtId="0" fontId="18" fillId="0" borderId="31" xfId="3" applyFont="1" applyBorder="1"/>
    <xf numFmtId="0" fontId="18" fillId="0" borderId="32" xfId="3" applyFont="1" applyBorder="1"/>
    <xf numFmtId="0" fontId="39" fillId="0" borderId="31" xfId="3" applyFont="1" applyBorder="1"/>
    <xf numFmtId="0" fontId="18" fillId="0" borderId="60" xfId="3" applyFont="1" applyBorder="1"/>
    <xf numFmtId="0" fontId="18" fillId="0" borderId="24" xfId="3" applyFont="1" applyBorder="1"/>
    <xf numFmtId="0" fontId="18" fillId="0" borderId="33" xfId="3" applyFont="1" applyBorder="1"/>
    <xf numFmtId="0" fontId="18" fillId="0" borderId="34" xfId="3" applyFont="1" applyBorder="1"/>
    <xf numFmtId="0" fontId="18" fillId="0" borderId="35" xfId="3" applyFont="1" applyBorder="1"/>
    <xf numFmtId="0" fontId="6" fillId="0" borderId="12" xfId="0" applyFont="1" applyFill="1" applyBorder="1" applyAlignment="1" applyProtection="1">
      <alignment horizontal="left" vertical="center"/>
      <protection locked="0"/>
    </xf>
    <xf numFmtId="0" fontId="6" fillId="0" borderId="12" xfId="0" applyFont="1" applyFill="1" applyBorder="1" applyAlignment="1" applyProtection="1">
      <alignment horizontal="left" vertical="center" wrapText="1"/>
      <protection locked="0"/>
    </xf>
    <xf numFmtId="0" fontId="20" fillId="4" borderId="12" xfId="0" applyFont="1" applyFill="1" applyBorder="1" applyAlignment="1">
      <alignment vertical="center"/>
    </xf>
    <xf numFmtId="0" fontId="21" fillId="0" borderId="0" xfId="0" applyFont="1" applyBorder="1" applyAlignment="1">
      <alignment horizontal="center"/>
    </xf>
    <xf numFmtId="0" fontId="25" fillId="0" borderId="12" xfId="0" applyFont="1" applyFill="1" applyBorder="1" applyAlignment="1">
      <alignment vertical="top" wrapText="1"/>
    </xf>
    <xf numFmtId="0" fontId="25" fillId="0" borderId="75" xfId="0" applyFont="1" applyFill="1" applyBorder="1" applyAlignment="1" applyProtection="1">
      <alignment vertical="center" wrapText="1"/>
      <protection locked="0"/>
    </xf>
    <xf numFmtId="0" fontId="6" fillId="3" borderId="75" xfId="0" applyFont="1" applyFill="1" applyBorder="1" applyAlignment="1" applyProtection="1">
      <alignment horizontal="left" vertical="top" wrapText="1"/>
      <protection locked="0"/>
    </xf>
    <xf numFmtId="0" fontId="21" fillId="0" borderId="104" xfId="0" applyFont="1" applyFill="1" applyBorder="1" applyAlignment="1" applyProtection="1">
      <alignment horizontal="left" vertical="top" wrapText="1"/>
      <protection locked="0"/>
    </xf>
    <xf numFmtId="0" fontId="21" fillId="3" borderId="18" xfId="0" applyFont="1" applyFill="1" applyBorder="1" applyAlignment="1" applyProtection="1">
      <alignment horizontal="left" vertical="top" wrapText="1"/>
      <protection locked="0"/>
    </xf>
    <xf numFmtId="0" fontId="43" fillId="3" borderId="15" xfId="0" applyFont="1" applyFill="1" applyBorder="1" applyAlignment="1">
      <alignment vertical="center"/>
    </xf>
    <xf numFmtId="0" fontId="4" fillId="0" borderId="42" xfId="0" applyFont="1" applyFill="1" applyBorder="1" applyAlignment="1" applyProtection="1">
      <alignment horizontal="left" vertical="top" wrapText="1"/>
      <protection locked="0"/>
    </xf>
    <xf numFmtId="0" fontId="6" fillId="0" borderId="12" xfId="0" applyFont="1" applyFill="1" applyBorder="1" applyAlignment="1" applyProtection="1">
      <alignment vertical="center"/>
      <protection locked="0"/>
    </xf>
    <xf numFmtId="0" fontId="6" fillId="0" borderId="15" xfId="0" applyFont="1" applyFill="1" applyBorder="1" applyAlignment="1" applyProtection="1">
      <alignment vertical="center"/>
      <protection locked="0"/>
    </xf>
    <xf numFmtId="0" fontId="4" fillId="0" borderId="89"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center"/>
      <protection locked="0"/>
    </xf>
    <xf numFmtId="0" fontId="4" fillId="0" borderId="12" xfId="0" applyFont="1" applyFill="1" applyBorder="1" applyAlignment="1" applyProtection="1">
      <alignment horizontal="left" vertical="top" wrapText="1"/>
      <protection locked="0"/>
    </xf>
    <xf numFmtId="0" fontId="6" fillId="0" borderId="105" xfId="0" applyFont="1" applyFill="1" applyBorder="1" applyAlignment="1" applyProtection="1">
      <alignment horizontal="left" vertical="top"/>
      <protection locked="0"/>
    </xf>
    <xf numFmtId="0" fontId="20" fillId="3" borderId="89" xfId="0" applyFont="1" applyFill="1" applyBorder="1" applyAlignment="1">
      <alignment vertical="center"/>
    </xf>
    <xf numFmtId="0" fontId="26" fillId="7" borderId="0" xfId="0" applyFont="1" applyFill="1" applyBorder="1" applyAlignment="1" applyProtection="1">
      <alignment vertical="center"/>
      <protection locked="0"/>
    </xf>
    <xf numFmtId="0" fontId="34" fillId="4" borderId="78" xfId="0" applyFont="1" applyFill="1" applyBorder="1" applyAlignment="1" applyProtection="1">
      <alignment vertical="center" wrapText="1"/>
      <protection locked="0"/>
    </xf>
    <xf numFmtId="0" fontId="21" fillId="0" borderId="13" xfId="0" applyFont="1" applyBorder="1" applyAlignment="1">
      <alignment horizontal="center" vertical="center"/>
    </xf>
    <xf numFmtId="0" fontId="21" fillId="0" borderId="13" xfId="0" applyFont="1" applyBorder="1" applyAlignment="1">
      <alignment horizontal="center" vertical="center"/>
    </xf>
    <xf numFmtId="0" fontId="21" fillId="0" borderId="19" xfId="0" applyFont="1" applyBorder="1" applyAlignment="1">
      <alignment horizontal="center" vertical="center"/>
    </xf>
    <xf numFmtId="0" fontId="34" fillId="4" borderId="75" xfId="0" applyFont="1" applyFill="1" applyBorder="1" applyAlignment="1" applyProtection="1">
      <alignment horizontal="center" vertical="center" wrapText="1"/>
      <protection locked="0"/>
    </xf>
    <xf numFmtId="0" fontId="21" fillId="0" borderId="19" xfId="0" applyFont="1" applyBorder="1" applyAlignment="1">
      <alignment horizontal="center" vertical="center" wrapText="1"/>
    </xf>
    <xf numFmtId="0" fontId="21" fillId="0" borderId="19" xfId="0" applyFont="1" applyFill="1" applyBorder="1" applyAlignment="1" applyProtection="1">
      <alignment horizontal="center" vertical="center" wrapText="1"/>
      <protection locked="0"/>
    </xf>
    <xf numFmtId="0" fontId="34" fillId="4" borderId="25"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21" fillId="0" borderId="7" xfId="0" applyFont="1" applyBorder="1" applyAlignment="1">
      <alignment horizontal="center" wrapText="1"/>
    </xf>
    <xf numFmtId="0" fontId="4" fillId="0" borderId="13" xfId="0" applyFont="1" applyFill="1" applyBorder="1" applyAlignment="1" applyProtection="1">
      <alignment horizontal="center" vertical="top" wrapText="1"/>
      <protection locked="0"/>
    </xf>
    <xf numFmtId="0" fontId="5" fillId="0" borderId="13" xfId="0" applyFont="1" applyBorder="1" applyAlignment="1">
      <alignment horizontal="center" vertical="center"/>
    </xf>
    <xf numFmtId="0" fontId="21" fillId="0" borderId="7" xfId="0" applyFont="1" applyFill="1" applyBorder="1" applyAlignment="1" applyProtection="1">
      <alignment horizontal="center" vertical="top"/>
      <protection locked="0"/>
    </xf>
    <xf numFmtId="0" fontId="25" fillId="0" borderId="13" xfId="0" applyFont="1" applyFill="1" applyBorder="1" applyAlignment="1">
      <alignment horizontal="center" vertical="top" wrapText="1"/>
    </xf>
    <xf numFmtId="0" fontId="19" fillId="0" borderId="12" xfId="0" applyFont="1" applyBorder="1" applyAlignment="1" applyProtection="1">
      <alignment horizontal="center" vertical="center" wrapText="1"/>
      <protection locked="0"/>
    </xf>
    <xf numFmtId="0" fontId="19" fillId="0" borderId="13" xfId="0" applyFont="1" applyBorder="1" applyAlignment="1">
      <alignment horizontal="center" vertical="center" wrapText="1"/>
    </xf>
    <xf numFmtId="0" fontId="5" fillId="0" borderId="13" xfId="0" applyFont="1" applyBorder="1" applyAlignment="1">
      <alignment horizontal="justify" vertical="center"/>
    </xf>
    <xf numFmtId="0" fontId="20" fillId="4" borderId="27" xfId="0" applyFont="1" applyFill="1" applyBorder="1" applyAlignment="1">
      <alignment horizontal="center" vertical="center"/>
    </xf>
    <xf numFmtId="0" fontId="27" fillId="4" borderId="27" xfId="0" applyFont="1" applyFill="1" applyBorder="1" applyAlignment="1">
      <alignment horizontal="center" vertical="center"/>
    </xf>
    <xf numFmtId="0" fontId="27" fillId="4" borderId="109" xfId="0" applyFont="1" applyFill="1" applyBorder="1" applyAlignment="1">
      <alignment horizontal="center" vertical="center"/>
    </xf>
    <xf numFmtId="0" fontId="27" fillId="4" borderId="109" xfId="0" applyFont="1" applyFill="1" applyBorder="1" applyAlignment="1">
      <alignment horizontal="center" vertical="center" wrapText="1"/>
    </xf>
    <xf numFmtId="0" fontId="27" fillId="4" borderId="28" xfId="0" applyFont="1" applyFill="1" applyBorder="1" applyAlignment="1">
      <alignment horizontal="center" vertical="center"/>
    </xf>
    <xf numFmtId="0" fontId="19" fillId="0" borderId="108" xfId="0" applyFont="1" applyBorder="1" applyAlignment="1">
      <alignment horizontal="center"/>
    </xf>
    <xf numFmtId="0" fontId="25" fillId="0" borderId="27" xfId="0" applyFont="1" applyBorder="1" applyAlignment="1">
      <alignment horizontal="center" vertical="center"/>
    </xf>
    <xf numFmtId="0" fontId="19" fillId="0" borderId="27" xfId="0" applyFont="1" applyBorder="1" applyAlignment="1">
      <alignment horizontal="center"/>
    </xf>
    <xf numFmtId="0" fontId="19" fillId="0" borderId="109" xfId="0" applyFont="1" applyBorder="1" applyAlignment="1">
      <alignment horizontal="center"/>
    </xf>
    <xf numFmtId="0" fontId="19" fillId="0" borderId="28" xfId="0" applyFont="1" applyBorder="1" applyAlignment="1">
      <alignment horizontal="center"/>
    </xf>
    <xf numFmtId="0" fontId="4" fillId="0" borderId="27" xfId="0" applyFont="1" applyFill="1" applyBorder="1" applyAlignment="1" applyProtection="1">
      <alignment wrapText="1"/>
      <protection locked="0"/>
    </xf>
    <xf numFmtId="0" fontId="19" fillId="0" borderId="27" xfId="0" applyFont="1" applyBorder="1"/>
    <xf numFmtId="2" fontId="19" fillId="0" borderId="27" xfId="0" applyNumberFormat="1" applyFont="1" applyBorder="1" applyAlignment="1">
      <alignment horizontal="center" vertical="center"/>
    </xf>
    <xf numFmtId="2" fontId="19" fillId="0" borderId="27" xfId="0" applyNumberFormat="1" applyFont="1" applyBorder="1"/>
    <xf numFmtId="2" fontId="19" fillId="0" borderId="109" xfId="0" applyNumberFormat="1" applyFont="1" applyBorder="1"/>
    <xf numFmtId="2" fontId="19" fillId="0" borderId="28" xfId="0" applyNumberFormat="1" applyFont="1" applyBorder="1" applyAlignment="1">
      <alignment horizontal="center" vertical="center"/>
    </xf>
    <xf numFmtId="0" fontId="6" fillId="0" borderId="27" xfId="0" applyFont="1" applyFill="1" applyBorder="1" applyAlignment="1" applyProtection="1">
      <alignment vertical="center" wrapText="1"/>
      <protection locked="0"/>
    </xf>
    <xf numFmtId="0" fontId="6" fillId="0" borderId="27" xfId="0" applyFont="1" applyFill="1" applyBorder="1" applyAlignment="1" applyProtection="1">
      <alignment horizontal="center" vertical="center" wrapText="1"/>
      <protection locked="0"/>
    </xf>
    <xf numFmtId="0" fontId="40" fillId="0" borderId="27" xfId="0" applyFont="1" applyFill="1" applyBorder="1" applyAlignment="1">
      <alignment horizontal="center" vertical="center" wrapText="1"/>
    </xf>
    <xf numFmtId="2" fontId="35" fillId="0" borderId="27" xfId="0" applyNumberFormat="1" applyFont="1" applyBorder="1" applyAlignment="1">
      <alignment horizontal="center" vertical="center"/>
    </xf>
    <xf numFmtId="0" fontId="35" fillId="0" borderId="27" xfId="0" applyFont="1" applyBorder="1" applyAlignment="1">
      <alignment horizontal="center" vertical="center" wrapText="1"/>
    </xf>
    <xf numFmtId="2" fontId="17" fillId="0" borderId="27" xfId="2" applyNumberFormat="1" applyBorder="1" applyAlignment="1" applyProtection="1">
      <alignment horizontal="center" vertical="center" wrapText="1"/>
    </xf>
    <xf numFmtId="0" fontId="35" fillId="0" borderId="109" xfId="0" applyFont="1" applyBorder="1" applyAlignment="1">
      <alignment horizontal="center" vertical="center" wrapText="1"/>
    </xf>
    <xf numFmtId="2" fontId="35" fillId="0" borderId="28" xfId="0" applyNumberFormat="1" applyFont="1" applyBorder="1" applyAlignment="1">
      <alignment horizontal="center" vertical="center"/>
    </xf>
    <xf numFmtId="0" fontId="6" fillId="0" borderId="27" xfId="0" applyFont="1" applyFill="1" applyBorder="1" applyAlignment="1" applyProtection="1">
      <alignment horizontal="center" vertical="center"/>
      <protection locked="0"/>
    </xf>
    <xf numFmtId="0" fontId="25" fillId="0" borderId="27" xfId="0" applyFont="1" applyBorder="1" applyAlignment="1">
      <alignment horizontal="left" vertical="top" wrapText="1"/>
    </xf>
    <xf numFmtId="0" fontId="4" fillId="0" borderId="27" xfId="0" applyFont="1" applyFill="1" applyBorder="1" applyAlignment="1" applyProtection="1">
      <alignment horizontal="left" vertical="center"/>
      <protection locked="0"/>
    </xf>
    <xf numFmtId="0" fontId="25" fillId="0" borderId="27" xfId="0" applyFont="1" applyFill="1" applyBorder="1" applyAlignment="1" applyProtection="1">
      <alignment horizontal="left" vertical="center" wrapText="1"/>
      <protection locked="0"/>
    </xf>
    <xf numFmtId="0" fontId="4" fillId="0" borderId="27" xfId="0" applyFont="1" applyFill="1" applyBorder="1" applyAlignment="1" applyProtection="1">
      <alignment horizontal="left" vertical="top" wrapText="1"/>
      <protection locked="0"/>
    </xf>
    <xf numFmtId="2" fontId="35" fillId="0" borderId="27" xfId="0" applyNumberFormat="1" applyFont="1" applyBorder="1" applyAlignment="1">
      <alignment horizontal="center" vertical="center" wrapText="1"/>
    </xf>
    <xf numFmtId="2" fontId="19" fillId="0" borderId="27" xfId="0" applyNumberFormat="1" applyFont="1" applyBorder="1" applyAlignment="1">
      <alignment horizontal="center" vertical="center" wrapText="1"/>
    </xf>
    <xf numFmtId="2" fontId="31" fillId="0" borderId="27" xfId="0" applyNumberFormat="1" applyFont="1" applyBorder="1" applyAlignment="1">
      <alignment horizontal="center" vertical="center"/>
    </xf>
    <xf numFmtId="2" fontId="31" fillId="0" borderId="28" xfId="0" applyNumberFormat="1" applyFont="1" applyBorder="1" applyAlignment="1">
      <alignment horizontal="center" vertical="center"/>
    </xf>
    <xf numFmtId="0" fontId="25" fillId="0" borderId="1" xfId="0" applyFont="1" applyBorder="1" applyAlignment="1">
      <alignment horizontal="center" vertical="center"/>
    </xf>
    <xf numFmtId="0" fontId="18" fillId="0" borderId="2" xfId="0" quotePrefix="1" applyFont="1" applyBorder="1" applyAlignment="1">
      <alignment horizontal="center" vertical="center" wrapText="1"/>
    </xf>
    <xf numFmtId="0" fontId="6" fillId="0" borderId="2" xfId="0" applyFont="1" applyFill="1" applyBorder="1" applyAlignment="1" applyProtection="1">
      <protection locked="0"/>
    </xf>
    <xf numFmtId="0" fontId="21" fillId="0" borderId="2" xfId="0" applyFont="1" applyFill="1" applyBorder="1" applyAlignment="1">
      <alignment wrapText="1"/>
    </xf>
    <xf numFmtId="0" fontId="31" fillId="0" borderId="2" xfId="0" applyFont="1" applyFill="1" applyBorder="1" applyAlignment="1">
      <alignment horizontal="center" wrapText="1"/>
    </xf>
    <xf numFmtId="0" fontId="31" fillId="0" borderId="2" xfId="0" applyFont="1" applyFill="1" applyBorder="1" applyAlignment="1" applyProtection="1">
      <alignment wrapText="1"/>
      <protection locked="0"/>
    </xf>
    <xf numFmtId="0" fontId="31" fillId="0" borderId="2" xfId="0" applyFont="1" applyBorder="1"/>
    <xf numFmtId="0" fontId="31" fillId="0" borderId="2" xfId="0" applyFont="1" applyBorder="1" applyAlignment="1">
      <alignment horizontal="center"/>
    </xf>
    <xf numFmtId="0" fontId="31" fillId="0" borderId="5" xfId="0" applyFont="1" applyFill="1" applyBorder="1" applyAlignment="1">
      <alignment horizontal="center" wrapText="1"/>
    </xf>
    <xf numFmtId="2" fontId="21" fillId="0" borderId="2" xfId="0" applyNumberFormat="1" applyFont="1" applyFill="1" applyBorder="1" applyAlignment="1">
      <alignment horizontal="center" wrapText="1"/>
    </xf>
    <xf numFmtId="2" fontId="21" fillId="0" borderId="2" xfId="0" applyNumberFormat="1" applyFont="1" applyFill="1" applyBorder="1" applyAlignment="1" applyProtection="1">
      <alignment wrapText="1"/>
      <protection locked="0"/>
    </xf>
    <xf numFmtId="2" fontId="19" fillId="0" borderId="2" xfId="0" applyNumberFormat="1" applyFont="1" applyBorder="1"/>
    <xf numFmtId="2" fontId="21" fillId="0" borderId="2" xfId="0" applyNumberFormat="1" applyFont="1" applyBorder="1" applyAlignment="1">
      <alignment horizontal="center"/>
    </xf>
    <xf numFmtId="2" fontId="21" fillId="0" borderId="5" xfId="0" applyNumberFormat="1" applyFont="1" applyFill="1" applyBorder="1" applyAlignment="1">
      <alignment horizontal="center" wrapText="1"/>
    </xf>
    <xf numFmtId="0" fontId="6" fillId="0" borderId="2" xfId="0" applyFont="1" applyFill="1" applyBorder="1" applyAlignment="1" applyProtection="1">
      <alignment wrapText="1"/>
      <protection locked="0"/>
    </xf>
    <xf numFmtId="0" fontId="6" fillId="0" borderId="2" xfId="0" applyFont="1" applyFill="1" applyBorder="1" applyAlignment="1" applyProtection="1">
      <alignment horizontal="center" vertical="center" wrapText="1"/>
      <protection locked="0"/>
    </xf>
    <xf numFmtId="0" fontId="19" fillId="0" borderId="2" xfId="0" applyFont="1" applyBorder="1"/>
    <xf numFmtId="0" fontId="21" fillId="0" borderId="2" xfId="0" applyFont="1" applyBorder="1"/>
    <xf numFmtId="0" fontId="6" fillId="0" borderId="5" xfId="0" applyFont="1" applyFill="1" applyBorder="1" applyAlignment="1" applyProtection="1">
      <alignment horizontal="center" vertical="center" wrapText="1"/>
      <protection locked="0"/>
    </xf>
    <xf numFmtId="0" fontId="4" fillId="0" borderId="63" xfId="0" applyFont="1" applyFill="1" applyBorder="1" applyAlignment="1" applyProtection="1">
      <alignment horizontal="left" vertical="center"/>
      <protection locked="0"/>
    </xf>
    <xf numFmtId="0" fontId="25" fillId="0" borderId="63" xfId="0" applyFont="1" applyFill="1" applyBorder="1" applyAlignment="1" applyProtection="1">
      <alignment horizontal="left" vertical="center" wrapText="1"/>
      <protection locked="0"/>
    </xf>
    <xf numFmtId="0" fontId="4" fillId="0" borderId="63" xfId="0" applyFont="1" applyFill="1" applyBorder="1" applyAlignment="1" applyProtection="1">
      <alignment horizontal="left" vertical="top" wrapText="1"/>
      <protection locked="0"/>
    </xf>
    <xf numFmtId="0" fontId="21" fillId="0" borderId="27" xfId="0" applyFont="1" applyBorder="1" applyAlignment="1">
      <alignment horizontal="justify" vertical="center"/>
    </xf>
    <xf numFmtId="0" fontId="5" fillId="0" borderId="27" xfId="0" applyFont="1" applyBorder="1" applyAlignment="1">
      <alignment horizontal="justify" vertical="center"/>
    </xf>
    <xf numFmtId="0" fontId="25" fillId="0" borderId="63" xfId="0" applyFont="1" applyBorder="1" applyAlignment="1">
      <alignment horizontal="center" vertical="center"/>
    </xf>
    <xf numFmtId="0" fontId="18" fillId="0" borderId="63" xfId="0" quotePrefix="1" applyFont="1" applyBorder="1" applyAlignment="1">
      <alignment horizontal="center" vertical="center" wrapText="1"/>
    </xf>
    <xf numFmtId="0" fontId="9" fillId="0" borderId="63" xfId="0" quotePrefix="1" applyFont="1" applyFill="1" applyBorder="1" applyAlignment="1" applyProtection="1">
      <alignment horizontal="center" vertical="center" wrapText="1"/>
      <protection locked="0"/>
    </xf>
    <xf numFmtId="0" fontId="4" fillId="0" borderId="63" xfId="0" applyFont="1" applyFill="1" applyBorder="1" applyAlignment="1" applyProtection="1">
      <alignment horizontal="center" vertical="center" wrapText="1"/>
      <protection locked="0"/>
    </xf>
    <xf numFmtId="0" fontId="25" fillId="0" borderId="63" xfId="0" applyFont="1" applyBorder="1" applyAlignment="1">
      <alignment horizontal="center" vertical="center" wrapText="1"/>
    </xf>
    <xf numFmtId="0" fontId="4" fillId="0" borderId="7" xfId="0" applyFont="1" applyFill="1" applyBorder="1" applyAlignment="1" applyProtection="1">
      <alignment horizontal="left" vertical="top" wrapText="1"/>
      <protection locked="0"/>
    </xf>
    <xf numFmtId="0" fontId="35" fillId="0" borderId="7" xfId="0" applyFont="1" applyFill="1" applyBorder="1" applyAlignment="1">
      <alignment horizontal="center" vertical="center" wrapText="1"/>
    </xf>
    <xf numFmtId="2" fontId="19" fillId="0" borderId="7" xfId="0" applyNumberFormat="1" applyFont="1" applyBorder="1" applyAlignment="1">
      <alignment horizontal="center" vertical="center"/>
    </xf>
    <xf numFmtId="2" fontId="37" fillId="0" borderId="7" xfId="2" applyNumberFormat="1" applyFont="1" applyBorder="1" applyAlignment="1" applyProtection="1">
      <alignment horizontal="center" vertical="center" wrapText="1"/>
    </xf>
    <xf numFmtId="2" fontId="19" fillId="0" borderId="8" xfId="0" applyNumberFormat="1" applyFont="1" applyBorder="1" applyAlignment="1">
      <alignment horizontal="center" vertical="center"/>
    </xf>
    <xf numFmtId="0" fontId="25" fillId="0" borderId="106" xfId="0" applyFont="1" applyBorder="1" applyAlignment="1">
      <alignment horizontal="center" vertical="center"/>
    </xf>
    <xf numFmtId="0" fontId="25" fillId="0" borderId="106" xfId="0" applyFont="1" applyBorder="1" applyAlignment="1">
      <alignment vertical="center" wrapText="1"/>
    </xf>
    <xf numFmtId="0" fontId="35" fillId="0" borderId="106" xfId="0" applyFont="1" applyFill="1" applyBorder="1" applyAlignment="1">
      <alignment horizontal="center" vertical="center" wrapText="1"/>
    </xf>
    <xf numFmtId="2" fontId="19" fillId="0" borderId="106" xfId="0" applyNumberFormat="1" applyFont="1" applyBorder="1" applyAlignment="1">
      <alignment horizontal="center" vertical="center"/>
    </xf>
    <xf numFmtId="2" fontId="19" fillId="0" borderId="106" xfId="0" applyNumberFormat="1" applyFont="1" applyBorder="1"/>
    <xf numFmtId="0" fontId="18" fillId="0" borderId="106" xfId="0" quotePrefix="1" applyFont="1" applyBorder="1" applyAlignment="1">
      <alignment horizontal="center" vertical="center" wrapText="1"/>
    </xf>
    <xf numFmtId="0" fontId="21" fillId="0" borderId="106" xfId="0" applyFont="1" applyBorder="1" applyAlignment="1">
      <alignment horizontal="left" vertical="center" wrapText="1"/>
    </xf>
    <xf numFmtId="2" fontId="31" fillId="0" borderId="106" xfId="0" applyNumberFormat="1" applyFont="1" applyBorder="1" applyAlignment="1">
      <alignment horizontal="center" vertical="center"/>
    </xf>
    <xf numFmtId="2" fontId="35" fillId="0" borderId="106" xfId="0" applyNumberFormat="1" applyFont="1" applyBorder="1" applyAlignment="1">
      <alignment horizontal="center" vertical="center" wrapText="1"/>
    </xf>
    <xf numFmtId="2" fontId="37" fillId="0" borderId="106" xfId="2" applyNumberFormat="1" applyFont="1" applyBorder="1" applyAlignment="1" applyProtection="1">
      <alignment horizontal="center" vertical="center" wrapText="1"/>
    </xf>
    <xf numFmtId="0" fontId="35" fillId="0" borderId="106" xfId="0" applyFont="1" applyBorder="1" applyAlignment="1">
      <alignment horizontal="center" vertical="center" wrapText="1"/>
    </xf>
    <xf numFmtId="0" fontId="9" fillId="0" borderId="106" xfId="0" quotePrefix="1" applyFont="1" applyFill="1" applyBorder="1" applyAlignment="1" applyProtection="1">
      <alignment horizontal="center" vertical="center" wrapText="1"/>
      <protection locked="0"/>
    </xf>
    <xf numFmtId="0" fontId="27" fillId="0" borderId="106" xfId="0" quotePrefix="1" applyFont="1" applyBorder="1" applyAlignment="1">
      <alignment horizontal="center" vertical="center" wrapText="1"/>
    </xf>
    <xf numFmtId="0" fontId="4" fillId="0" borderId="106" xfId="0" applyFont="1" applyFill="1" applyBorder="1" applyAlignment="1" applyProtection="1">
      <alignment horizontal="left" vertical="center" wrapText="1"/>
      <protection locked="0"/>
    </xf>
    <xf numFmtId="0" fontId="33" fillId="0" borderId="0" xfId="3" applyFont="1" applyBorder="1" applyAlignment="1" applyProtection="1">
      <alignment horizontal="center" vertical="center"/>
      <protection locked="0"/>
    </xf>
    <xf numFmtId="0" fontId="33" fillId="0" borderId="0" xfId="3" applyFont="1" applyBorder="1" applyAlignment="1" applyProtection="1">
      <alignment vertical="center"/>
      <protection locked="0"/>
    </xf>
    <xf numFmtId="0" fontId="33" fillId="0" borderId="0" xfId="3" applyFont="1" applyBorder="1" applyAlignment="1" applyProtection="1">
      <alignment horizontal="center" vertical="center"/>
      <protection locked="0"/>
    </xf>
    <xf numFmtId="0" fontId="39" fillId="0" borderId="0" xfId="3" applyFont="1" applyAlignment="1">
      <alignment horizontal="center"/>
    </xf>
    <xf numFmtId="0" fontId="24" fillId="7" borderId="76" xfId="3" applyFont="1" applyFill="1" applyBorder="1" applyAlignment="1" applyProtection="1">
      <alignment horizontal="center" vertical="center"/>
      <protection locked="0"/>
    </xf>
    <xf numFmtId="0" fontId="24" fillId="7" borderId="0" xfId="3" applyFont="1" applyFill="1" applyBorder="1" applyAlignment="1" applyProtection="1">
      <alignment horizontal="center" vertical="center"/>
      <protection locked="0"/>
    </xf>
    <xf numFmtId="0" fontId="42" fillId="0" borderId="0" xfId="3" applyFont="1" applyFill="1" applyBorder="1" applyAlignment="1" applyProtection="1">
      <alignment horizontal="center" vertical="center" wrapText="1"/>
      <protection locked="0"/>
    </xf>
    <xf numFmtId="0" fontId="39" fillId="0" borderId="0" xfId="3" applyFont="1" applyFill="1" applyBorder="1" applyAlignment="1" applyProtection="1">
      <alignment horizontal="center" vertical="center" wrapText="1"/>
      <protection locked="0"/>
    </xf>
    <xf numFmtId="0" fontId="41" fillId="0" borderId="77" xfId="3" applyFont="1" applyFill="1" applyBorder="1" applyAlignment="1" applyProtection="1">
      <alignment horizontal="center" vertical="center" wrapText="1"/>
      <protection locked="0"/>
    </xf>
    <xf numFmtId="0" fontId="41" fillId="0" borderId="78" xfId="3" applyFont="1" applyFill="1" applyBorder="1" applyAlignment="1" applyProtection="1">
      <alignment horizontal="center" vertical="center" wrapText="1"/>
      <protection locked="0"/>
    </xf>
    <xf numFmtId="0" fontId="41" fillId="0" borderId="44" xfId="3" applyFont="1" applyFill="1" applyBorder="1" applyAlignment="1" applyProtection="1">
      <alignment horizontal="center" vertical="center" wrapText="1"/>
      <protection locked="0"/>
    </xf>
    <xf numFmtId="0" fontId="41" fillId="0" borderId="61" xfId="3" applyFont="1" applyFill="1" applyBorder="1" applyAlignment="1" applyProtection="1">
      <alignment horizontal="center" vertical="center" wrapText="1"/>
      <protection locked="0"/>
    </xf>
    <xf numFmtId="0" fontId="41" fillId="0" borderId="75" xfId="3" applyFont="1" applyFill="1" applyBorder="1" applyAlignment="1" applyProtection="1">
      <alignment horizontal="center" vertical="center" wrapText="1"/>
      <protection locked="0"/>
    </xf>
    <xf numFmtId="0" fontId="41" fillId="0" borderId="25" xfId="3" applyFont="1" applyFill="1" applyBorder="1" applyAlignment="1" applyProtection="1">
      <alignment horizontal="center" vertical="center" wrapText="1"/>
      <protection locked="0"/>
    </xf>
    <xf numFmtId="0" fontId="18" fillId="0" borderId="0" xfId="3" applyFont="1" applyAlignment="1">
      <alignment horizontal="center" vertical="center"/>
    </xf>
    <xf numFmtId="0" fontId="21" fillId="0" borderId="61" xfId="0" quotePrefix="1" applyFont="1" applyBorder="1" applyAlignment="1">
      <alignment horizontal="center" vertical="center"/>
    </xf>
    <xf numFmtId="0" fontId="21" fillId="0" borderId="62" xfId="0" quotePrefix="1" applyFont="1" applyBorder="1" applyAlignment="1">
      <alignment horizontal="center" vertical="center"/>
    </xf>
    <xf numFmtId="0" fontId="34" fillId="4" borderId="61" xfId="0" applyFont="1" applyFill="1" applyBorder="1" applyAlignment="1" applyProtection="1">
      <alignment horizontal="center" vertical="center" wrapText="1"/>
      <protection locked="0"/>
    </xf>
    <xf numFmtId="0" fontId="34" fillId="4" borderId="62" xfId="0" applyFont="1" applyFill="1" applyBorder="1" applyAlignment="1" applyProtection="1">
      <alignment horizontal="center" vertical="center" wrapText="1"/>
      <protection locked="0"/>
    </xf>
    <xf numFmtId="0" fontId="34" fillId="4" borderId="77" xfId="0" applyFont="1" applyFill="1" applyBorder="1" applyAlignment="1" applyProtection="1">
      <alignment horizontal="center" vertical="center" wrapText="1"/>
      <protection locked="0"/>
    </xf>
    <xf numFmtId="0" fontId="34" fillId="4" borderId="9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protection locked="0"/>
    </xf>
    <xf numFmtId="0" fontId="30" fillId="5" borderId="39" xfId="0" applyFont="1" applyFill="1" applyBorder="1" applyAlignment="1" applyProtection="1">
      <alignment horizontal="center" vertical="center" wrapText="1"/>
      <protection locked="0"/>
    </xf>
    <xf numFmtId="0" fontId="0" fillId="0" borderId="10" xfId="0" applyBorder="1"/>
    <xf numFmtId="0" fontId="24" fillId="7" borderId="76" xfId="0" applyFont="1" applyFill="1" applyBorder="1" applyAlignment="1" applyProtection="1">
      <alignment horizontal="center" vertical="center"/>
      <protection locked="0"/>
    </xf>
    <xf numFmtId="0" fontId="24" fillId="7" borderId="0" xfId="0" applyFont="1" applyFill="1" applyBorder="1" applyAlignment="1" applyProtection="1">
      <alignment horizontal="center" vertical="center"/>
      <protection locked="0"/>
    </xf>
    <xf numFmtId="0" fontId="30" fillId="5" borderId="50" xfId="0" applyFont="1" applyFill="1" applyBorder="1" applyAlignment="1" applyProtection="1">
      <alignment horizontal="center" vertical="center" wrapText="1"/>
      <protection locked="0"/>
    </xf>
    <xf numFmtId="0" fontId="30" fillId="5" borderId="35" xfId="0" applyFont="1" applyFill="1" applyBorder="1" applyAlignment="1" applyProtection="1">
      <alignment horizontal="center" vertical="center" wrapText="1"/>
      <protection locked="0"/>
    </xf>
    <xf numFmtId="0" fontId="19" fillId="0" borderId="0" xfId="0" applyFont="1" applyFill="1" applyAlignment="1">
      <alignment horizontal="left" vertical="center" wrapText="1"/>
    </xf>
    <xf numFmtId="0" fontId="30" fillId="5" borderId="80" xfId="0" applyFont="1" applyFill="1" applyBorder="1" applyAlignment="1" applyProtection="1">
      <alignment horizontal="center" vertical="center"/>
      <protection locked="0"/>
    </xf>
    <xf numFmtId="0" fontId="30" fillId="5" borderId="81" xfId="0" applyFont="1" applyFill="1" applyBorder="1" applyAlignment="1" applyProtection="1">
      <alignment horizontal="center" vertical="center"/>
      <protection locked="0"/>
    </xf>
    <xf numFmtId="0" fontId="30" fillId="5" borderId="82" xfId="0" applyFont="1" applyFill="1" applyBorder="1" applyAlignment="1" applyProtection="1">
      <alignment horizontal="center" vertical="center"/>
      <protection locked="0"/>
    </xf>
    <xf numFmtId="0" fontId="30" fillId="5" borderId="16" xfId="0" applyFont="1" applyFill="1" applyBorder="1" applyAlignment="1" applyProtection="1">
      <alignment horizontal="center" vertical="center"/>
      <protection locked="0"/>
    </xf>
    <xf numFmtId="0" fontId="30" fillId="5" borderId="83" xfId="0" applyFont="1" applyFill="1" applyBorder="1" applyAlignment="1" applyProtection="1">
      <alignment horizontal="center" vertical="center" wrapText="1"/>
      <protection locked="0"/>
    </xf>
    <xf numFmtId="0" fontId="30" fillId="5" borderId="8" xfId="0" applyFont="1" applyFill="1" applyBorder="1" applyAlignment="1" applyProtection="1">
      <alignment horizontal="center" vertical="center" wrapText="1"/>
      <protection locked="0"/>
    </xf>
    <xf numFmtId="0" fontId="21" fillId="0" borderId="112" xfId="0" quotePrefix="1" applyFont="1" applyBorder="1" applyAlignment="1">
      <alignment horizontal="center" vertical="center"/>
    </xf>
    <xf numFmtId="0" fontId="21" fillId="0" borderId="113" xfId="0" quotePrefix="1" applyFont="1" applyBorder="1" applyAlignment="1">
      <alignment horizontal="center" vertical="center"/>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20" fillId="4" borderId="81" xfId="0" applyFont="1" applyFill="1" applyBorder="1" applyAlignment="1">
      <alignment horizontal="center"/>
    </xf>
    <xf numFmtId="0" fontId="20" fillId="4" borderId="43" xfId="0" applyFont="1" applyFill="1" applyBorder="1" applyAlignment="1">
      <alignment horizontal="center"/>
    </xf>
    <xf numFmtId="0" fontId="20" fillId="4" borderId="86" xfId="0" applyFont="1" applyFill="1" applyBorder="1" applyAlignment="1">
      <alignment horizontal="center"/>
    </xf>
    <xf numFmtId="2" fontId="20" fillId="0" borderId="0" xfId="0" applyNumberFormat="1" applyFont="1" applyFill="1" applyBorder="1" applyAlignment="1">
      <alignment horizontal="center"/>
    </xf>
    <xf numFmtId="2" fontId="20" fillId="0" borderId="32" xfId="0" applyNumberFormat="1" applyFont="1" applyFill="1" applyBorder="1" applyAlignment="1">
      <alignment horizontal="center"/>
    </xf>
    <xf numFmtId="0" fontId="20" fillId="4" borderId="78" xfId="0" applyFont="1" applyFill="1" applyBorder="1" applyAlignment="1">
      <alignment horizontal="center"/>
    </xf>
    <xf numFmtId="0" fontId="20" fillId="4" borderId="90" xfId="0" applyFont="1" applyFill="1" applyBorder="1" applyAlignment="1">
      <alignment horizontal="center"/>
    </xf>
    <xf numFmtId="0" fontId="20" fillId="0" borderId="91" xfId="0" applyFont="1" applyFill="1" applyBorder="1" applyAlignment="1">
      <alignment horizontal="center" vertical="center"/>
    </xf>
    <xf numFmtId="0" fontId="20" fillId="0" borderId="92" xfId="0" applyFont="1" applyFill="1" applyBorder="1" applyAlignment="1">
      <alignment horizontal="center" vertical="center"/>
    </xf>
    <xf numFmtId="0" fontId="20" fillId="0" borderId="93" xfId="0" applyFont="1" applyFill="1" applyBorder="1" applyAlignment="1">
      <alignment horizontal="center" vertical="center"/>
    </xf>
    <xf numFmtId="0" fontId="25" fillId="0" borderId="6" xfId="0" applyFont="1" applyBorder="1" applyAlignment="1">
      <alignment horizontal="center" vertical="center" wrapText="1"/>
    </xf>
    <xf numFmtId="0" fontId="4" fillId="0" borderId="31" xfId="0" applyFont="1" applyFill="1" applyBorder="1" applyAlignment="1" applyProtection="1">
      <alignment horizontal="left" vertical="center"/>
      <protection locked="0"/>
    </xf>
    <xf numFmtId="2" fontId="25" fillId="0" borderId="18" xfId="0" applyNumberFormat="1" applyFont="1" applyFill="1" applyBorder="1" applyAlignment="1">
      <alignment horizontal="center" wrapText="1"/>
    </xf>
    <xf numFmtId="2" fontId="25" fillId="0" borderId="64" xfId="0" applyNumberFormat="1" applyFont="1" applyFill="1" applyBorder="1" applyAlignment="1">
      <alignment horizontal="center" wrapText="1"/>
    </xf>
    <xf numFmtId="0" fontId="25" fillId="0" borderId="22" xfId="0" applyFont="1" applyBorder="1" applyAlignment="1">
      <alignment horizontal="center" vertical="center" wrapText="1"/>
    </xf>
    <xf numFmtId="0" fontId="20" fillId="4" borderId="84" xfId="0" applyFont="1" applyFill="1" applyBorder="1" applyAlignment="1">
      <alignment horizontal="center" vertical="center"/>
    </xf>
    <xf numFmtId="0" fontId="20" fillId="4" borderId="85" xfId="0" applyFont="1" applyFill="1" applyBorder="1" applyAlignment="1">
      <alignment horizontal="center" vertical="center"/>
    </xf>
    <xf numFmtId="0" fontId="20" fillId="4" borderId="39" xfId="0" applyFont="1" applyFill="1" applyBorder="1" applyAlignment="1">
      <alignment horizontal="center" vertical="center"/>
    </xf>
    <xf numFmtId="0" fontId="20" fillId="4" borderId="12" xfId="0" applyFont="1" applyFill="1" applyBorder="1" applyAlignment="1">
      <alignment horizontal="center" vertical="center"/>
    </xf>
    <xf numFmtId="0" fontId="7" fillId="0" borderId="1" xfId="0" applyFont="1" applyFill="1" applyBorder="1" applyAlignment="1" applyProtection="1">
      <alignment horizontal="center" wrapText="1"/>
      <protection locked="0"/>
    </xf>
    <xf numFmtId="0" fontId="7" fillId="0" borderId="2" xfId="0" applyFont="1" applyFill="1" applyBorder="1" applyAlignment="1" applyProtection="1">
      <alignment horizontal="center" wrapText="1"/>
      <protection locked="0"/>
    </xf>
    <xf numFmtId="0" fontId="7" fillId="0" borderId="5" xfId="0" applyFont="1" applyFill="1" applyBorder="1" applyAlignment="1" applyProtection="1">
      <alignment horizontal="center" wrapText="1"/>
      <protection locked="0"/>
    </xf>
    <xf numFmtId="0" fontId="20" fillId="4" borderId="57" xfId="0" applyFont="1" applyFill="1" applyBorder="1" applyAlignment="1">
      <alignment horizontal="center" wrapText="1"/>
    </xf>
    <xf numFmtId="0" fontId="20" fillId="4" borderId="87" xfId="0" applyFont="1" applyFill="1" applyBorder="1" applyAlignment="1">
      <alignment horizontal="center" wrapText="1"/>
    </xf>
    <xf numFmtId="0" fontId="20" fillId="4" borderId="88" xfId="0" applyFont="1" applyFill="1" applyBorder="1" applyAlignment="1">
      <alignment horizontal="center" wrapText="1"/>
    </xf>
    <xf numFmtId="0" fontId="20" fillId="4" borderId="89"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15" xfId="0" applyFont="1" applyFill="1" applyBorder="1" applyAlignment="1">
      <alignment horizontal="center" vertical="center"/>
    </xf>
    <xf numFmtId="2" fontId="20" fillId="0" borderId="0" xfId="0" applyNumberFormat="1" applyFont="1" applyFill="1" applyBorder="1" applyAlignment="1" applyProtection="1">
      <alignment horizontal="center" vertical="center" wrapText="1"/>
      <protection locked="0"/>
    </xf>
    <xf numFmtId="2" fontId="20" fillId="0" borderId="32" xfId="0" applyNumberFormat="1" applyFont="1" applyFill="1" applyBorder="1" applyAlignment="1" applyProtection="1">
      <alignment horizontal="center" vertical="center" wrapText="1"/>
      <protection locked="0"/>
    </xf>
    <xf numFmtId="0" fontId="20" fillId="4" borderId="109" xfId="0" applyFont="1" applyFill="1" applyBorder="1" applyAlignment="1">
      <alignment horizontal="center"/>
    </xf>
    <xf numFmtId="0" fontId="25" fillId="0" borderId="110" xfId="0" applyFont="1" applyBorder="1" applyAlignment="1">
      <alignment horizontal="center" vertical="center"/>
    </xf>
    <xf numFmtId="0" fontId="25" fillId="0" borderId="111" xfId="0" applyFont="1" applyBorder="1" applyAlignment="1">
      <alignment horizontal="center" vertical="center"/>
    </xf>
    <xf numFmtId="0" fontId="25" fillId="0" borderId="107" xfId="0" applyFont="1" applyBorder="1" applyAlignment="1">
      <alignment horizontal="center" vertical="center"/>
    </xf>
    <xf numFmtId="0" fontId="25" fillId="0" borderId="6" xfId="0" applyFont="1" applyBorder="1" applyAlignment="1">
      <alignment horizontal="center" vertical="center"/>
    </xf>
    <xf numFmtId="0" fontId="20" fillId="4" borderId="2" xfId="0" applyFont="1" applyFill="1" applyBorder="1" applyAlignment="1">
      <alignment horizontal="center"/>
    </xf>
    <xf numFmtId="0" fontId="20" fillId="4" borderId="63" xfId="0" applyFont="1" applyFill="1" applyBorder="1" applyAlignment="1">
      <alignment horizontal="center"/>
    </xf>
    <xf numFmtId="2" fontId="20" fillId="0" borderId="2" xfId="0" applyNumberFormat="1" applyFont="1" applyFill="1" applyBorder="1" applyAlignment="1">
      <alignment horizontal="center"/>
    </xf>
    <xf numFmtId="2" fontId="20" fillId="0" borderId="5" xfId="0" applyNumberFormat="1" applyFont="1" applyFill="1" applyBorder="1" applyAlignment="1">
      <alignment horizontal="center"/>
    </xf>
    <xf numFmtId="0" fontId="30" fillId="0" borderId="18" xfId="0" applyFont="1" applyBorder="1" applyAlignment="1">
      <alignment horizontal="center" vertical="center"/>
    </xf>
    <xf numFmtId="0" fontId="30" fillId="0" borderId="64" xfId="0" applyFont="1" applyBorder="1" applyAlignment="1">
      <alignment horizontal="center" vertical="center"/>
    </xf>
    <xf numFmtId="0" fontId="25" fillId="0" borderId="22" xfId="0" applyFont="1" applyBorder="1" applyAlignment="1">
      <alignment horizontal="center" vertical="center"/>
    </xf>
    <xf numFmtId="2" fontId="30" fillId="0" borderId="0" xfId="0" applyNumberFormat="1" applyFont="1" applyBorder="1" applyAlignment="1">
      <alignment horizontal="center"/>
    </xf>
    <xf numFmtId="2" fontId="30" fillId="0" borderId="32" xfId="0" applyNumberFormat="1" applyFont="1" applyBorder="1" applyAlignment="1">
      <alignment horizontal="center"/>
    </xf>
    <xf numFmtId="2" fontId="30" fillId="0" borderId="0" xfId="0" applyNumberFormat="1" applyFont="1" applyFill="1" applyBorder="1" applyAlignment="1" applyProtection="1">
      <alignment horizontal="center" wrapText="1"/>
      <protection locked="0"/>
    </xf>
    <xf numFmtId="2" fontId="30" fillId="0" borderId="32" xfId="0" applyNumberFormat="1" applyFont="1" applyFill="1" applyBorder="1" applyAlignment="1" applyProtection="1">
      <alignment horizontal="center" wrapText="1"/>
      <protection locked="0"/>
    </xf>
    <xf numFmtId="0" fontId="25" fillId="0" borderId="106" xfId="0" applyFont="1" applyBorder="1" applyAlignment="1">
      <alignment horizontal="center" vertical="center"/>
    </xf>
    <xf numFmtId="0" fontId="19" fillId="0" borderId="94" xfId="0" applyFont="1" applyBorder="1" applyAlignment="1" applyProtection="1">
      <alignment horizontal="center" vertical="center"/>
      <protection locked="0"/>
    </xf>
    <xf numFmtId="0" fontId="19" fillId="0" borderId="29" xfId="0" applyFont="1" applyBorder="1" applyAlignment="1" applyProtection="1">
      <alignment horizontal="center" vertical="center"/>
      <protection locked="0"/>
    </xf>
    <xf numFmtId="0" fontId="20" fillId="4" borderId="79" xfId="0" applyNumberFormat="1" applyFont="1" applyFill="1" applyBorder="1" applyAlignment="1" applyProtection="1">
      <alignment horizontal="center" vertical="center" wrapText="1"/>
      <protection locked="0"/>
    </xf>
    <xf numFmtId="0" fontId="20" fillId="4" borderId="13" xfId="0" applyNumberFormat="1" applyFont="1" applyFill="1" applyBorder="1" applyAlignment="1" applyProtection="1">
      <alignment horizontal="center" vertical="center" wrapText="1"/>
      <protection locked="0"/>
    </xf>
    <xf numFmtId="0" fontId="20" fillId="4" borderId="13" xfId="0" applyFont="1" applyFill="1" applyBorder="1" applyAlignment="1" applyProtection="1">
      <alignment horizontal="left" vertical="center" wrapText="1"/>
      <protection locked="0"/>
    </xf>
    <xf numFmtId="0" fontId="20" fillId="4" borderId="23" xfId="0" applyFont="1" applyFill="1" applyBorder="1" applyAlignment="1" applyProtection="1">
      <alignment horizontal="left" vertical="center" wrapText="1"/>
      <protection locked="0"/>
    </xf>
    <xf numFmtId="0" fontId="19" fillId="0" borderId="79" xfId="0" applyNumberFormat="1" applyFont="1" applyFill="1" applyBorder="1" applyAlignment="1" applyProtection="1">
      <alignment horizontal="center" vertical="center" wrapText="1"/>
      <protection locked="0"/>
    </xf>
    <xf numFmtId="0" fontId="19" fillId="0" borderId="13" xfId="0" applyNumberFormat="1" applyFont="1" applyFill="1" applyBorder="1" applyAlignment="1" applyProtection="1">
      <alignment horizontal="center" vertical="center" wrapText="1"/>
      <protection locked="0"/>
    </xf>
    <xf numFmtId="0" fontId="19" fillId="0" borderId="79"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8" fillId="0" borderId="79" xfId="0" applyNumberFormat="1" applyFont="1" applyFill="1" applyBorder="1" applyAlignment="1" applyProtection="1">
      <alignment horizontal="center" vertical="center" wrapText="1"/>
      <protection locked="0"/>
    </xf>
    <xf numFmtId="0" fontId="8" fillId="0" borderId="13" xfId="0" applyNumberFormat="1" applyFont="1" applyFill="1" applyBorder="1" applyAlignment="1" applyProtection="1">
      <alignment horizontal="center" vertical="center" wrapText="1"/>
      <protection locked="0"/>
    </xf>
    <xf numFmtId="0" fontId="7" fillId="4" borderId="79" xfId="0" applyNumberFormat="1" applyFont="1" applyFill="1" applyBorder="1" applyAlignment="1" applyProtection="1">
      <alignment horizontal="center" vertical="center" wrapText="1"/>
      <protection locked="0"/>
    </xf>
    <xf numFmtId="0" fontId="7" fillId="4" borderId="13" xfId="0" applyNumberFormat="1" applyFont="1" applyFill="1" applyBorder="1" applyAlignment="1" applyProtection="1">
      <alignment horizontal="center" vertical="center" wrapText="1"/>
      <protection locked="0"/>
    </xf>
    <xf numFmtId="0" fontId="7" fillId="4" borderId="13"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20" fillId="5" borderId="83" xfId="0" applyFont="1" applyFill="1" applyBorder="1" applyAlignment="1" applyProtection="1">
      <alignment horizontal="center" vertical="center"/>
      <protection locked="0"/>
    </xf>
    <xf numFmtId="0" fontId="20" fillId="5" borderId="26" xfId="0" applyFont="1" applyFill="1" applyBorder="1" applyAlignment="1" applyProtection="1">
      <alignment horizontal="center" vertical="center"/>
      <protection locked="0"/>
    </xf>
    <xf numFmtId="0" fontId="20" fillId="5" borderId="39" xfId="0" applyFont="1" applyFill="1" applyBorder="1" applyAlignment="1" applyProtection="1">
      <alignment horizontal="center" vertical="center" wrapText="1"/>
      <protection locked="0"/>
    </xf>
    <xf numFmtId="0" fontId="20" fillId="5" borderId="12" xfId="0" applyFont="1" applyFill="1" applyBorder="1" applyAlignment="1" applyProtection="1">
      <alignment horizontal="center" vertical="center" wrapText="1"/>
      <protection locked="0"/>
    </xf>
    <xf numFmtId="0" fontId="25" fillId="0" borderId="0" xfId="3" applyFont="1" applyFill="1" applyBorder="1" applyAlignment="1" applyProtection="1">
      <alignment horizontal="left" vertical="center" wrapText="1"/>
      <protection locked="0"/>
    </xf>
    <xf numFmtId="0" fontId="21" fillId="0" borderId="0" xfId="3" applyFont="1" applyFill="1" applyBorder="1" applyAlignment="1" applyProtection="1">
      <alignment horizontal="left" vertical="top" wrapText="1"/>
      <protection locked="0"/>
    </xf>
    <xf numFmtId="0" fontId="20" fillId="5" borderId="80" xfId="0" applyFont="1" applyFill="1" applyBorder="1" applyAlignment="1" applyProtection="1">
      <alignment horizontal="center" vertical="center"/>
      <protection locked="0"/>
    </xf>
    <xf numFmtId="0" fontId="20" fillId="5" borderId="81" xfId="0" applyFont="1" applyFill="1" applyBorder="1" applyAlignment="1" applyProtection="1">
      <alignment horizontal="center" vertical="center"/>
      <protection locked="0"/>
    </xf>
    <xf numFmtId="0" fontId="20" fillId="5" borderId="79" xfId="0" applyFont="1" applyFill="1" applyBorder="1" applyAlignment="1" applyProtection="1">
      <alignment horizontal="center" vertical="center"/>
      <protection locked="0"/>
    </xf>
    <xf numFmtId="0" fontId="20" fillId="5" borderId="13" xfId="0" applyFont="1" applyFill="1" applyBorder="1" applyAlignment="1" applyProtection="1">
      <alignment horizontal="center" vertical="center"/>
      <protection locked="0"/>
    </xf>
    <xf numFmtId="0" fontId="20" fillId="5" borderId="81" xfId="0" applyFont="1" applyFill="1" applyBorder="1" applyAlignment="1" applyProtection="1">
      <alignment horizontal="center" vertical="center" wrapText="1"/>
      <protection locked="0"/>
    </xf>
    <xf numFmtId="0" fontId="19" fillId="0" borderId="79" xfId="0" applyFont="1" applyFill="1" applyBorder="1" applyAlignment="1" applyProtection="1">
      <alignment horizontal="center" vertical="center"/>
      <protection locked="0"/>
    </xf>
    <xf numFmtId="0" fontId="19" fillId="0" borderId="13" xfId="0" applyFont="1" applyFill="1" applyBorder="1" applyAlignment="1" applyProtection="1">
      <alignment horizontal="center" vertical="center"/>
      <protection locked="0"/>
    </xf>
    <xf numFmtId="0" fontId="30" fillId="5" borderId="84" xfId="0"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30" fillId="5" borderId="85" xfId="0" applyFont="1" applyFill="1" applyBorder="1" applyAlignment="1" applyProtection="1">
      <alignment horizontal="center" vertical="center"/>
      <protection locked="0"/>
    </xf>
    <xf numFmtId="0" fontId="30" fillId="5" borderId="12" xfId="0" applyFont="1" applyFill="1" applyBorder="1" applyAlignment="1" applyProtection="1">
      <alignment horizontal="center" vertical="center"/>
      <protection locked="0"/>
    </xf>
    <xf numFmtId="0" fontId="30" fillId="5" borderId="81" xfId="0" applyFont="1" applyFill="1" applyBorder="1" applyAlignment="1" applyProtection="1">
      <alignment horizontal="center" vertical="center" wrapText="1"/>
      <protection locked="0"/>
    </xf>
    <xf numFmtId="0" fontId="30" fillId="5" borderId="13" xfId="0" applyFont="1" applyFill="1" applyBorder="1" applyAlignment="1" applyProtection="1">
      <alignment horizontal="center" vertical="center" wrapText="1"/>
      <protection locked="0"/>
    </xf>
    <xf numFmtId="0" fontId="30" fillId="5" borderId="26" xfId="0" applyFont="1" applyFill="1" applyBorder="1" applyAlignment="1" applyProtection="1">
      <alignment horizontal="center" vertical="center" wrapText="1"/>
      <protection locked="0"/>
    </xf>
    <xf numFmtId="0" fontId="30" fillId="5" borderId="24" xfId="0" applyFont="1" applyFill="1" applyBorder="1" applyAlignment="1" applyProtection="1">
      <alignment horizontal="center" vertical="center" wrapText="1"/>
      <protection locked="0"/>
    </xf>
    <xf numFmtId="0" fontId="19" fillId="4" borderId="79" xfId="0" applyFont="1" applyFill="1" applyBorder="1" applyAlignment="1" applyProtection="1">
      <alignment horizontal="center" vertical="center"/>
      <protection locked="0"/>
    </xf>
    <xf numFmtId="0" fontId="19" fillId="4" borderId="13" xfId="0" applyFont="1" applyFill="1" applyBorder="1" applyAlignment="1" applyProtection="1">
      <alignment horizontal="center" vertical="center"/>
      <protection locked="0"/>
    </xf>
    <xf numFmtId="0" fontId="35" fillId="0" borderId="0" xfId="0" applyFont="1" applyAlignment="1">
      <alignment horizontal="center" wrapText="1"/>
    </xf>
    <xf numFmtId="0" fontId="19" fillId="0" borderId="0" xfId="0" quotePrefix="1" applyFont="1" applyAlignment="1">
      <alignment horizontal="center" wrapText="1"/>
    </xf>
    <xf numFmtId="0" fontId="19" fillId="0" borderId="0" xfId="0" applyFont="1" applyAlignment="1">
      <alignment horizontal="center" wrapText="1"/>
    </xf>
    <xf numFmtId="0" fontId="20" fillId="0" borderId="0" xfId="0" applyFont="1" applyAlignment="1">
      <alignment horizontal="center" wrapText="1"/>
    </xf>
    <xf numFmtId="0" fontId="42" fillId="0" borderId="0" xfId="0" applyFont="1" applyAlignment="1">
      <alignment horizontal="center" wrapText="1"/>
    </xf>
    <xf numFmtId="0" fontId="19" fillId="0" borderId="95" xfId="0" applyFont="1" applyBorder="1" applyAlignment="1">
      <alignment horizontal="center" vertical="center" wrapText="1"/>
    </xf>
    <xf numFmtId="0" fontId="19" fillId="0" borderId="96" xfId="0" applyFont="1" applyBorder="1" applyAlignment="1">
      <alignment horizontal="center" vertical="center" wrapText="1"/>
    </xf>
    <xf numFmtId="2" fontId="19" fillId="0" borderId="95" xfId="4" applyNumberFormat="1" applyFont="1" applyBorder="1" applyAlignment="1">
      <alignment horizontal="center" vertical="center" wrapText="1"/>
    </xf>
    <xf numFmtId="2" fontId="19" fillId="0" borderId="96" xfId="4" applyNumberFormat="1" applyFont="1" applyBorder="1" applyAlignment="1">
      <alignment horizontal="center" vertical="center" wrapText="1"/>
    </xf>
    <xf numFmtId="0" fontId="20" fillId="0" borderId="97" xfId="0" applyFont="1" applyBorder="1" applyAlignment="1">
      <alignment horizontal="center" vertical="center"/>
    </xf>
    <xf numFmtId="0" fontId="20" fillId="0" borderId="98" xfId="0" applyFont="1" applyBorder="1" applyAlignment="1">
      <alignment horizontal="center" vertical="center"/>
    </xf>
    <xf numFmtId="0" fontId="20" fillId="0" borderId="99" xfId="0" applyFont="1" applyBorder="1" applyAlignment="1">
      <alignment horizontal="center" vertical="center"/>
    </xf>
    <xf numFmtId="0" fontId="20" fillId="0" borderId="20" xfId="0" applyFont="1" applyBorder="1" applyAlignment="1">
      <alignment horizontal="center" vertical="center"/>
    </xf>
    <xf numFmtId="0" fontId="20" fillId="0" borderId="100" xfId="0" applyFont="1" applyBorder="1" applyAlignment="1">
      <alignment horizontal="center" vertical="center"/>
    </xf>
    <xf numFmtId="0" fontId="20" fillId="0" borderId="101" xfId="0" applyFont="1" applyBorder="1" applyAlignment="1">
      <alignment horizontal="center" vertical="center"/>
    </xf>
    <xf numFmtId="2" fontId="19" fillId="0" borderId="102" xfId="4" applyNumberFormat="1" applyFont="1" applyBorder="1" applyAlignment="1">
      <alignment horizontal="center" vertical="center" wrapText="1"/>
    </xf>
    <xf numFmtId="2" fontId="19" fillId="0" borderId="103" xfId="4" applyNumberFormat="1" applyFont="1" applyBorder="1" applyAlignment="1">
      <alignment horizontal="center" vertical="center" wrapText="1"/>
    </xf>
    <xf numFmtId="10" fontId="19" fillId="0" borderId="95" xfId="1" applyNumberFormat="1" applyFont="1" applyBorder="1" applyAlignment="1">
      <alignment horizontal="center" vertical="center" wrapText="1"/>
    </xf>
    <xf numFmtId="10" fontId="19" fillId="0" borderId="96" xfId="1" applyNumberFormat="1" applyFont="1" applyBorder="1" applyAlignment="1">
      <alignment horizontal="center" vertical="center" wrapText="1"/>
    </xf>
    <xf numFmtId="0" fontId="21" fillId="0" borderId="37" xfId="0" applyFont="1" applyBorder="1" applyAlignment="1">
      <alignment horizontal="center" vertical="center"/>
    </xf>
    <xf numFmtId="0" fontId="30" fillId="5" borderId="10" xfId="0" applyFont="1" applyFill="1" applyBorder="1" applyAlignment="1" applyProtection="1">
      <alignment horizontal="center" vertical="center" wrapText="1"/>
      <protection locked="0"/>
    </xf>
    <xf numFmtId="0" fontId="44" fillId="0" borderId="23" xfId="2" applyFont="1" applyBorder="1" applyAlignment="1" applyProtection="1">
      <alignment horizontal="center" vertical="center" wrapText="1"/>
    </xf>
    <xf numFmtId="0" fontId="42" fillId="0" borderId="0" xfId="3" applyFont="1" applyBorder="1" applyAlignment="1" applyProtection="1">
      <alignment horizontal="center" vertical="center"/>
      <protection locked="0"/>
    </xf>
    <xf numFmtId="0" fontId="21" fillId="0" borderId="27" xfId="0" applyFont="1" applyBorder="1" applyAlignment="1">
      <alignment horizontal="center" vertical="center" wrapText="1"/>
    </xf>
    <xf numFmtId="0" fontId="21" fillId="0" borderId="2" xfId="0" applyFont="1" applyBorder="1" applyAlignment="1">
      <alignment horizontal="center" vertical="center"/>
    </xf>
    <xf numFmtId="0" fontId="5" fillId="0" borderId="2" xfId="0" applyFont="1" applyBorder="1" applyAlignment="1">
      <alignment horizontal="center" vertical="center"/>
    </xf>
    <xf numFmtId="0" fontId="6" fillId="0" borderId="27" xfId="0" applyFont="1" applyFill="1" applyBorder="1" applyAlignment="1" applyProtection="1">
      <alignment horizontal="left" vertical="center" wrapText="1"/>
      <protection locked="0"/>
    </xf>
    <xf numFmtId="0" fontId="25" fillId="0" borderId="82" xfId="0" applyFont="1" applyBorder="1" applyAlignment="1">
      <alignment horizontal="center" vertical="center"/>
    </xf>
    <xf numFmtId="0" fontId="20" fillId="4" borderId="44" xfId="0" applyFont="1" applyFill="1" applyBorder="1" applyAlignment="1">
      <alignment horizontal="center"/>
    </xf>
    <xf numFmtId="0" fontId="20" fillId="4" borderId="5" xfId="0" applyFont="1" applyFill="1" applyBorder="1" applyAlignment="1">
      <alignment horizontal="center"/>
    </xf>
    <xf numFmtId="0" fontId="20" fillId="4" borderId="10" xfId="0" applyFont="1" applyFill="1" applyBorder="1" applyAlignment="1">
      <alignment horizontal="center" vertical="center"/>
    </xf>
    <xf numFmtId="0" fontId="20" fillId="4" borderId="9" xfId="0" applyFont="1" applyFill="1" applyBorder="1" applyAlignment="1">
      <alignment horizontal="center" vertical="center"/>
    </xf>
    <xf numFmtId="0" fontId="33" fillId="0" borderId="0" xfId="3" applyFont="1" applyBorder="1" applyAlignment="1" applyProtection="1">
      <alignment horizontal="center"/>
      <protection locked="0"/>
    </xf>
  </cellXfs>
  <cellStyles count="5">
    <cellStyle name="Comma" xfId="1" builtinId="3"/>
    <cellStyle name="Hyperlink" xfId="2" builtinId="8"/>
    <cellStyle name="Normal" xfId="0" builtinId="0"/>
    <cellStyle name="Normal 2" xfId="3"/>
    <cellStyle name="Percent" xfId="4"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7</xdr:row>
      <xdr:rowOff>0</xdr:rowOff>
    </xdr:from>
    <xdr:to>
      <xdr:col>12</xdr:col>
      <xdr:colOff>0</xdr:colOff>
      <xdr:row>10</xdr:row>
      <xdr:rowOff>9524</xdr:rowOff>
    </xdr:to>
    <xdr:pic>
      <xdr:nvPicPr>
        <xdr:cNvPr id="1033" name="Picture 1" descr="GARUDA_hitam_putih-750843.jpg"/>
        <xdr:cNvPicPr>
          <a:picLocks noChangeAspect="1"/>
        </xdr:cNvPicPr>
      </xdr:nvPicPr>
      <xdr:blipFill>
        <a:blip xmlns:r="http://schemas.openxmlformats.org/officeDocument/2006/relationships" r:embed="rId1"/>
        <a:srcRect/>
        <a:stretch>
          <a:fillRect/>
        </a:stretch>
      </xdr:blipFill>
      <xdr:spPr bwMode="auto">
        <a:xfrm>
          <a:off x="22974300" y="1524000"/>
          <a:ext cx="0" cy="752475"/>
        </a:xfrm>
        <a:prstGeom prst="rect">
          <a:avLst/>
        </a:prstGeom>
        <a:noFill/>
        <a:ln w="9525">
          <a:noFill/>
          <a:miter lim="800000"/>
          <a:headEnd/>
          <a:tailEnd/>
        </a:ln>
      </xdr:spPr>
    </xdr:pic>
    <xdr:clientData/>
  </xdr:twoCellAnchor>
  <xdr:twoCellAnchor editAs="oneCell">
    <xdr:from>
      <xdr:col>12</xdr:col>
      <xdr:colOff>0</xdr:colOff>
      <xdr:row>7</xdr:row>
      <xdr:rowOff>0</xdr:rowOff>
    </xdr:from>
    <xdr:to>
      <xdr:col>12</xdr:col>
      <xdr:colOff>0</xdr:colOff>
      <xdr:row>9</xdr:row>
      <xdr:rowOff>85724</xdr:rowOff>
    </xdr:to>
    <xdr:pic>
      <xdr:nvPicPr>
        <xdr:cNvPr id="1034" name="Picture 2" descr="GARUDA_hitam_putih-750843.jpg"/>
        <xdr:cNvPicPr>
          <a:picLocks noChangeAspect="1"/>
        </xdr:cNvPicPr>
      </xdr:nvPicPr>
      <xdr:blipFill>
        <a:blip xmlns:r="http://schemas.openxmlformats.org/officeDocument/2006/relationships" r:embed="rId1"/>
        <a:srcRect/>
        <a:stretch>
          <a:fillRect/>
        </a:stretch>
      </xdr:blipFill>
      <xdr:spPr bwMode="auto">
        <a:xfrm>
          <a:off x="22974300" y="1524000"/>
          <a:ext cx="0" cy="581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7</xdr:row>
      <xdr:rowOff>0</xdr:rowOff>
    </xdr:from>
    <xdr:to>
      <xdr:col>12</xdr:col>
      <xdr:colOff>0</xdr:colOff>
      <xdr:row>7</xdr:row>
      <xdr:rowOff>38258</xdr:rowOff>
    </xdr:to>
    <xdr:pic>
      <xdr:nvPicPr>
        <xdr:cNvPr id="3081" name="Picture 1" descr="GARUDA_hitam_putih-750843.jpg"/>
        <xdr:cNvPicPr>
          <a:picLocks noChangeAspect="1"/>
        </xdr:cNvPicPr>
      </xdr:nvPicPr>
      <xdr:blipFill>
        <a:blip xmlns:r="http://schemas.openxmlformats.org/officeDocument/2006/relationships" r:embed="rId1"/>
        <a:srcRect/>
        <a:stretch>
          <a:fillRect/>
        </a:stretch>
      </xdr:blipFill>
      <xdr:spPr bwMode="auto">
        <a:xfrm>
          <a:off x="23088600" y="1504950"/>
          <a:ext cx="0" cy="638175"/>
        </a:xfrm>
        <a:prstGeom prst="rect">
          <a:avLst/>
        </a:prstGeom>
        <a:noFill/>
        <a:ln w="9525">
          <a:noFill/>
          <a:miter lim="800000"/>
          <a:headEnd/>
          <a:tailEnd/>
        </a:ln>
      </xdr:spPr>
    </xdr:pic>
    <xdr:clientData/>
  </xdr:twoCellAnchor>
  <xdr:twoCellAnchor editAs="oneCell">
    <xdr:from>
      <xdr:col>12</xdr:col>
      <xdr:colOff>0</xdr:colOff>
      <xdr:row>7</xdr:row>
      <xdr:rowOff>0</xdr:rowOff>
    </xdr:from>
    <xdr:to>
      <xdr:col>12</xdr:col>
      <xdr:colOff>0</xdr:colOff>
      <xdr:row>7</xdr:row>
      <xdr:rowOff>37762</xdr:rowOff>
    </xdr:to>
    <xdr:pic>
      <xdr:nvPicPr>
        <xdr:cNvPr id="3082" name="Picture 2" descr="GARUDA_hitam_putih-750843.jpg"/>
        <xdr:cNvPicPr>
          <a:picLocks noChangeAspect="1"/>
        </xdr:cNvPicPr>
      </xdr:nvPicPr>
      <xdr:blipFill>
        <a:blip xmlns:r="http://schemas.openxmlformats.org/officeDocument/2006/relationships" r:embed="rId1"/>
        <a:srcRect/>
        <a:stretch>
          <a:fillRect/>
        </a:stretch>
      </xdr:blipFill>
      <xdr:spPr bwMode="auto">
        <a:xfrm>
          <a:off x="23088600" y="1504950"/>
          <a:ext cx="0" cy="4762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84</xdr:row>
      <xdr:rowOff>0</xdr:rowOff>
    </xdr:from>
    <xdr:to>
      <xdr:col>11</xdr:col>
      <xdr:colOff>0</xdr:colOff>
      <xdr:row>86</xdr:row>
      <xdr:rowOff>28575</xdr:rowOff>
    </xdr:to>
    <xdr:pic>
      <xdr:nvPicPr>
        <xdr:cNvPr id="4105" name="Picture 1" descr="GARUDA_hitam_putih-750843.jpg"/>
        <xdr:cNvPicPr>
          <a:picLocks noChangeAspect="1"/>
        </xdr:cNvPicPr>
      </xdr:nvPicPr>
      <xdr:blipFill>
        <a:blip xmlns:r="http://schemas.openxmlformats.org/officeDocument/2006/relationships" r:embed="rId1"/>
        <a:srcRect/>
        <a:stretch>
          <a:fillRect/>
        </a:stretch>
      </xdr:blipFill>
      <xdr:spPr bwMode="auto">
        <a:xfrm>
          <a:off x="22955250" y="21602700"/>
          <a:ext cx="0" cy="571500"/>
        </a:xfrm>
        <a:prstGeom prst="rect">
          <a:avLst/>
        </a:prstGeom>
        <a:noFill/>
        <a:ln w="9525">
          <a:noFill/>
          <a:miter lim="800000"/>
          <a:headEnd/>
          <a:tailEnd/>
        </a:ln>
      </xdr:spPr>
    </xdr:pic>
    <xdr:clientData/>
  </xdr:twoCellAnchor>
  <xdr:twoCellAnchor editAs="oneCell">
    <xdr:from>
      <xdr:col>11</xdr:col>
      <xdr:colOff>0</xdr:colOff>
      <xdr:row>84</xdr:row>
      <xdr:rowOff>0</xdr:rowOff>
    </xdr:from>
    <xdr:to>
      <xdr:col>11</xdr:col>
      <xdr:colOff>0</xdr:colOff>
      <xdr:row>85</xdr:row>
      <xdr:rowOff>142875</xdr:rowOff>
    </xdr:to>
    <xdr:pic>
      <xdr:nvPicPr>
        <xdr:cNvPr id="4106" name="Picture 2" descr="GARUDA_hitam_putih-750843.jpg"/>
        <xdr:cNvPicPr>
          <a:picLocks noChangeAspect="1"/>
        </xdr:cNvPicPr>
      </xdr:nvPicPr>
      <xdr:blipFill>
        <a:blip xmlns:r="http://schemas.openxmlformats.org/officeDocument/2006/relationships" r:embed="rId1"/>
        <a:srcRect/>
        <a:stretch>
          <a:fillRect/>
        </a:stretch>
      </xdr:blipFill>
      <xdr:spPr bwMode="auto">
        <a:xfrm>
          <a:off x="22955250" y="21602700"/>
          <a:ext cx="0" cy="4095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5</xdr:row>
      <xdr:rowOff>0</xdr:rowOff>
    </xdr:from>
    <xdr:to>
      <xdr:col>6</xdr:col>
      <xdr:colOff>0</xdr:colOff>
      <xdr:row>5</xdr:row>
      <xdr:rowOff>60435</xdr:rowOff>
    </xdr:to>
    <xdr:pic>
      <xdr:nvPicPr>
        <xdr:cNvPr id="5129" name="Picture 1" descr="GARUDA_hitam_putih-750843.jpg"/>
        <xdr:cNvPicPr>
          <a:picLocks noChangeAspect="1"/>
        </xdr:cNvPicPr>
      </xdr:nvPicPr>
      <xdr:blipFill>
        <a:blip xmlns:r="http://schemas.openxmlformats.org/officeDocument/2006/relationships" r:embed="rId1"/>
        <a:srcRect/>
        <a:stretch>
          <a:fillRect/>
        </a:stretch>
      </xdr:blipFill>
      <xdr:spPr bwMode="auto">
        <a:xfrm>
          <a:off x="15516225" y="381000"/>
          <a:ext cx="0" cy="571500"/>
        </a:xfrm>
        <a:prstGeom prst="rect">
          <a:avLst/>
        </a:prstGeom>
        <a:noFill/>
        <a:ln w="9525">
          <a:noFill/>
          <a:miter lim="800000"/>
          <a:headEnd/>
          <a:tailEnd/>
        </a:ln>
      </xdr:spPr>
    </xdr:pic>
    <xdr:clientData/>
  </xdr:twoCellAnchor>
  <xdr:twoCellAnchor editAs="oneCell">
    <xdr:from>
      <xdr:col>6</xdr:col>
      <xdr:colOff>0</xdr:colOff>
      <xdr:row>5</xdr:row>
      <xdr:rowOff>0</xdr:rowOff>
    </xdr:from>
    <xdr:to>
      <xdr:col>6</xdr:col>
      <xdr:colOff>0</xdr:colOff>
      <xdr:row>5</xdr:row>
      <xdr:rowOff>61578</xdr:rowOff>
    </xdr:to>
    <xdr:pic>
      <xdr:nvPicPr>
        <xdr:cNvPr id="5130" name="Picture 2" descr="GARUDA_hitam_putih-750843.jpg"/>
        <xdr:cNvPicPr>
          <a:picLocks noChangeAspect="1"/>
        </xdr:cNvPicPr>
      </xdr:nvPicPr>
      <xdr:blipFill>
        <a:blip xmlns:r="http://schemas.openxmlformats.org/officeDocument/2006/relationships" r:embed="rId1"/>
        <a:srcRect/>
        <a:stretch>
          <a:fillRect/>
        </a:stretch>
      </xdr:blipFill>
      <xdr:spPr bwMode="auto">
        <a:xfrm>
          <a:off x="15516225" y="381000"/>
          <a:ext cx="0" cy="409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hyperlink" Target="https://xxxkab.go.id/mainmenu/detail/alamat" TargetMode="External"/><Relationship Id="rId7" Type="http://schemas.openxmlformats.org/officeDocument/2006/relationships/vmlDrawing" Target="../drawings/vmlDrawing3.vml"/><Relationship Id="rId2" Type="http://schemas.openxmlformats.org/officeDocument/2006/relationships/hyperlink" Target="https://xxxkab.go.id/mainmenu/detail/alamat" TargetMode="External"/><Relationship Id="rId1" Type="http://schemas.openxmlformats.org/officeDocument/2006/relationships/hyperlink" Target="https://xxxkab.go.id/mainmenu/detail/alamat" TargetMode="External"/><Relationship Id="rId6" Type="http://schemas.openxmlformats.org/officeDocument/2006/relationships/drawing" Target="../drawings/drawing1.xml"/><Relationship Id="rId5" Type="http://schemas.openxmlformats.org/officeDocument/2006/relationships/printerSettings" Target="../printerSettings/printerSettings3.bin"/><Relationship Id="rId4" Type="http://schemas.openxmlformats.org/officeDocument/2006/relationships/hyperlink" Target="https://xxxkab.go.id/mainmenu/detail/alamat"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xxx.kota.go.id/yyyyyy.html" TargetMode="External"/><Relationship Id="rId3" Type="http://schemas.openxmlformats.org/officeDocument/2006/relationships/hyperlink" Target="https://xx.kota.go.id/yy.html" TargetMode="External"/><Relationship Id="rId7" Type="http://schemas.openxmlformats.org/officeDocument/2006/relationships/hyperlink" Target="https://xxx.kota.go.id/yyyyyy.html" TargetMode="External"/><Relationship Id="rId12" Type="http://schemas.openxmlformats.org/officeDocument/2006/relationships/oleObject" Target="../embeddings/oleObject4.bin"/><Relationship Id="rId2" Type="http://schemas.openxmlformats.org/officeDocument/2006/relationships/hyperlink" Target="https://xx.kota.go.id/yy.html" TargetMode="External"/><Relationship Id="rId1" Type="http://schemas.openxmlformats.org/officeDocument/2006/relationships/hyperlink" Target="https://xx.kota.go.id/yy.html" TargetMode="External"/><Relationship Id="rId6" Type="http://schemas.openxmlformats.org/officeDocument/2006/relationships/hyperlink" Target="https://xxx.kota.go.id/yyyyyy.html" TargetMode="External"/><Relationship Id="rId11" Type="http://schemas.openxmlformats.org/officeDocument/2006/relationships/vmlDrawing" Target="../drawings/vmlDrawing4.vml"/><Relationship Id="rId5" Type="http://schemas.openxmlformats.org/officeDocument/2006/relationships/hyperlink" Target="https://xx.kota.go.id/yy.html" TargetMode="External"/><Relationship Id="rId10" Type="http://schemas.openxmlformats.org/officeDocument/2006/relationships/drawing" Target="../drawings/drawing2.xml"/><Relationship Id="rId4" Type="http://schemas.openxmlformats.org/officeDocument/2006/relationships/hyperlink" Target="https://xx.kota.go.id/yy.html"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oleObject" Target="../embeddings/oleObject5.bin"/><Relationship Id="rId3" Type="http://schemas.openxmlformats.org/officeDocument/2006/relationships/hyperlink" Target="https://xx.kota.go.id/yy.html" TargetMode="External"/><Relationship Id="rId7" Type="http://schemas.openxmlformats.org/officeDocument/2006/relationships/vmlDrawing" Target="../drawings/vmlDrawing5.vml"/><Relationship Id="rId2" Type="http://schemas.openxmlformats.org/officeDocument/2006/relationships/hyperlink" Target="https://xx.kota.go.id/yy.html" TargetMode="External"/><Relationship Id="rId1" Type="http://schemas.openxmlformats.org/officeDocument/2006/relationships/hyperlink" Target="https://xx.kota.go.id/yy.html" TargetMode="External"/><Relationship Id="rId6" Type="http://schemas.openxmlformats.org/officeDocument/2006/relationships/drawing" Target="../drawings/drawing3.xml"/><Relationship Id="rId5" Type="http://schemas.openxmlformats.org/officeDocument/2006/relationships/printerSettings" Target="../printerSettings/printerSettings5.bin"/><Relationship Id="rId4" Type="http://schemas.openxmlformats.org/officeDocument/2006/relationships/hyperlink" Target="https://xx.kota.go.id/yy.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xxx.kota.go.id/yyyyyy.html" TargetMode="External"/><Relationship Id="rId3" Type="http://schemas.openxmlformats.org/officeDocument/2006/relationships/hyperlink" Target="https://xxx.kota.go.id/yyyyyy.html" TargetMode="External"/><Relationship Id="rId7" Type="http://schemas.openxmlformats.org/officeDocument/2006/relationships/hyperlink" Target="https://xxx.kota.go.id/yyyyyy.html" TargetMode="External"/><Relationship Id="rId12" Type="http://schemas.openxmlformats.org/officeDocument/2006/relationships/oleObject" Target="../embeddings/oleObject6.bin"/><Relationship Id="rId2" Type="http://schemas.openxmlformats.org/officeDocument/2006/relationships/hyperlink" Target="https://xxx.kota.go.id/yyyyyy.html" TargetMode="External"/><Relationship Id="rId1" Type="http://schemas.openxmlformats.org/officeDocument/2006/relationships/hyperlink" Target="https://xxx.kota.go.id/yyyyyy.html" TargetMode="External"/><Relationship Id="rId6" Type="http://schemas.openxmlformats.org/officeDocument/2006/relationships/hyperlink" Target="https://xxx.kota.go.id/yyyyyy.html" TargetMode="External"/><Relationship Id="rId11" Type="http://schemas.openxmlformats.org/officeDocument/2006/relationships/vmlDrawing" Target="../drawings/vmlDrawing6.vml"/><Relationship Id="rId5" Type="http://schemas.openxmlformats.org/officeDocument/2006/relationships/hyperlink" Target="https://xxx.kota.go.id/yyyyyy.html" TargetMode="External"/><Relationship Id="rId10" Type="http://schemas.openxmlformats.org/officeDocument/2006/relationships/drawing" Target="../drawings/drawing4.xml"/><Relationship Id="rId4" Type="http://schemas.openxmlformats.org/officeDocument/2006/relationships/hyperlink" Target="https://xxx.kota.go.id/yyyyyy.html"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7.bin"/><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oleObject" Target="../embeddings/oleObject8.bin"/><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oleObject" Target="../embeddings/oleObject9.bin"/><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50"/>
  <sheetViews>
    <sheetView view="pageBreakPreview" topLeftCell="A28" zoomScale="60" zoomScaleNormal="70" zoomScalePageLayoutView="51" workbookViewId="0">
      <selection activeCell="A10" sqref="A10:H10"/>
    </sheetView>
  </sheetViews>
  <sheetFormatPr defaultRowHeight="30" customHeight="1"/>
  <cols>
    <col min="1" max="1" width="4.42578125" style="499" customWidth="1"/>
    <col min="2" max="2" width="5.42578125" style="499" customWidth="1"/>
    <col min="3" max="3" width="45.7109375" style="499" customWidth="1"/>
    <col min="4" max="4" width="17.7109375" style="499" customWidth="1"/>
    <col min="5" max="5" width="18.5703125" style="499" customWidth="1"/>
    <col min="6" max="6" width="39.140625" style="499" customWidth="1"/>
    <col min="7" max="7" width="52.85546875" style="499" customWidth="1"/>
    <col min="8" max="8" width="22.28515625" style="499" customWidth="1"/>
    <col min="9" max="9" width="20.7109375" style="499" customWidth="1"/>
    <col min="10" max="16384" width="9.140625" style="499"/>
  </cols>
  <sheetData>
    <row r="1" spans="1:9" ht="21" customHeight="1"/>
    <row r="2" spans="1:9" ht="39.75" customHeight="1"/>
    <row r="3" spans="1:9" ht="28.5" customHeight="1"/>
    <row r="4" spans="1:9" ht="32.25" customHeight="1">
      <c r="A4" s="637" t="s">
        <v>379</v>
      </c>
      <c r="B4" s="637"/>
      <c r="C4" s="637"/>
      <c r="D4" s="637"/>
      <c r="E4" s="637"/>
      <c r="F4" s="637"/>
      <c r="G4" s="637"/>
      <c r="H4" s="637"/>
    </row>
    <row r="5" spans="1:9" ht="15.75">
      <c r="A5" s="500"/>
      <c r="B5" s="500"/>
      <c r="C5" s="500"/>
      <c r="D5" s="500"/>
      <c r="E5" s="500"/>
      <c r="F5" s="500"/>
      <c r="G5" s="500"/>
      <c r="H5" s="500"/>
      <c r="I5" s="500"/>
    </row>
    <row r="6" spans="1:9" ht="12.75" customHeight="1">
      <c r="A6" s="639" t="s">
        <v>302</v>
      </c>
      <c r="B6" s="640"/>
      <c r="C6" s="640"/>
      <c r="D6" s="640"/>
      <c r="E6" s="640"/>
      <c r="F6" s="640"/>
      <c r="G6" s="640"/>
      <c r="H6" s="640"/>
      <c r="I6" s="501"/>
    </row>
    <row r="7" spans="1:9" ht="20.25" customHeight="1">
      <c r="A7" s="639"/>
      <c r="B7" s="640"/>
      <c r="C7" s="640"/>
      <c r="D7" s="640"/>
      <c r="E7" s="640"/>
      <c r="F7" s="640"/>
      <c r="G7" s="640"/>
      <c r="H7" s="640"/>
      <c r="I7" s="501"/>
    </row>
    <row r="8" spans="1:9" s="502" customFormat="1" ht="18">
      <c r="A8" s="503"/>
      <c r="B8" s="503"/>
      <c r="C8" s="503"/>
      <c r="D8" s="503"/>
      <c r="E8" s="503"/>
      <c r="F8" s="503"/>
      <c r="G8" s="503"/>
      <c r="H8" s="503"/>
      <c r="I8" s="503"/>
    </row>
    <row r="9" spans="1:9" s="502" customFormat="1" ht="26.25">
      <c r="A9" s="641" t="s">
        <v>352</v>
      </c>
      <c r="B9" s="641"/>
      <c r="C9" s="641"/>
      <c r="D9" s="641"/>
      <c r="E9" s="641"/>
      <c r="F9" s="641"/>
      <c r="G9" s="641"/>
      <c r="H9" s="641"/>
      <c r="I9" s="504"/>
    </row>
    <row r="10" spans="1:9" s="502" customFormat="1" ht="23.25">
      <c r="A10" s="642" t="s">
        <v>303</v>
      </c>
      <c r="B10" s="642"/>
      <c r="C10" s="642"/>
      <c r="D10" s="642"/>
      <c r="E10" s="642"/>
      <c r="F10" s="642"/>
      <c r="G10" s="642"/>
      <c r="H10" s="642"/>
      <c r="I10" s="504"/>
    </row>
    <row r="11" spans="1:9" ht="12.75" customHeight="1" thickBot="1"/>
    <row r="12" spans="1:9" ht="27.75">
      <c r="A12" s="643" t="s">
        <v>304</v>
      </c>
      <c r="B12" s="644"/>
      <c r="C12" s="644"/>
      <c r="D12" s="644"/>
      <c r="E12" s="644"/>
      <c r="F12" s="644"/>
      <c r="G12" s="644"/>
      <c r="H12" s="645"/>
    </row>
    <row r="13" spans="1:9" ht="14.25">
      <c r="A13" s="510"/>
      <c r="B13" s="505"/>
      <c r="C13" s="505"/>
      <c r="D13" s="505"/>
      <c r="E13" s="505"/>
      <c r="F13" s="505"/>
      <c r="G13" s="505"/>
      <c r="H13" s="511"/>
    </row>
    <row r="14" spans="1:9" ht="23.25">
      <c r="A14" s="512" t="s">
        <v>288</v>
      </c>
      <c r="B14" s="506"/>
      <c r="C14" s="506"/>
      <c r="D14" s="507" t="s">
        <v>291</v>
      </c>
      <c r="E14" s="505"/>
      <c r="F14" s="505"/>
      <c r="G14" s="505"/>
      <c r="H14" s="511"/>
    </row>
    <row r="15" spans="1:9" ht="13.5" customHeight="1">
      <c r="A15" s="512"/>
      <c r="B15" s="506"/>
      <c r="C15" s="506"/>
      <c r="D15" s="507"/>
      <c r="E15" s="505"/>
      <c r="F15" s="505"/>
      <c r="G15" s="505"/>
      <c r="H15" s="511"/>
    </row>
    <row r="16" spans="1:9" ht="23.25">
      <c r="A16" s="512" t="s">
        <v>305</v>
      </c>
      <c r="B16" s="506"/>
      <c r="C16" s="506"/>
      <c r="D16" s="507" t="s">
        <v>291</v>
      </c>
      <c r="E16" s="505"/>
      <c r="F16" s="505"/>
      <c r="G16" s="505"/>
      <c r="H16" s="511"/>
    </row>
    <row r="17" spans="1:8" ht="12" customHeight="1">
      <c r="A17" s="512"/>
      <c r="B17" s="506"/>
      <c r="C17" s="506"/>
      <c r="D17" s="507"/>
      <c r="E17" s="505"/>
      <c r="F17" s="505"/>
      <c r="G17" s="505"/>
      <c r="H17" s="511"/>
    </row>
    <row r="18" spans="1:8" ht="23.25">
      <c r="A18" s="512" t="s">
        <v>306</v>
      </c>
      <c r="B18" s="506"/>
      <c r="C18" s="506"/>
      <c r="D18" s="507" t="s">
        <v>291</v>
      </c>
      <c r="E18" s="505"/>
      <c r="F18" s="505"/>
      <c r="G18" s="505"/>
      <c r="H18" s="511"/>
    </row>
    <row r="19" spans="1:8" ht="13.5" customHeight="1">
      <c r="A19" s="512"/>
      <c r="B19" s="506"/>
      <c r="C19" s="506"/>
      <c r="D19" s="507"/>
      <c r="E19" s="505"/>
      <c r="F19" s="505"/>
      <c r="G19" s="505"/>
      <c r="H19" s="511"/>
    </row>
    <row r="20" spans="1:8" ht="23.25">
      <c r="A20" s="512" t="s">
        <v>307</v>
      </c>
      <c r="B20" s="506"/>
      <c r="C20" s="506"/>
      <c r="D20" s="507" t="s">
        <v>291</v>
      </c>
      <c r="E20" s="505"/>
      <c r="F20" s="505"/>
      <c r="G20" s="505"/>
      <c r="H20" s="511"/>
    </row>
    <row r="21" spans="1:8" ht="14.25">
      <c r="A21" s="513"/>
      <c r="B21" s="508"/>
      <c r="C21" s="508"/>
      <c r="D21" s="508"/>
      <c r="E21" s="508"/>
      <c r="F21" s="508"/>
      <c r="G21" s="508"/>
      <c r="H21" s="514"/>
    </row>
    <row r="22" spans="1:8" ht="27.75">
      <c r="A22" s="646" t="s">
        <v>308</v>
      </c>
      <c r="B22" s="647"/>
      <c r="C22" s="647"/>
      <c r="D22" s="647"/>
      <c r="E22" s="647"/>
      <c r="F22" s="647"/>
      <c r="G22" s="647"/>
      <c r="H22" s="648"/>
    </row>
    <row r="23" spans="1:8" ht="14.25">
      <c r="A23" s="510"/>
      <c r="B23" s="505"/>
      <c r="C23" s="505"/>
      <c r="D23" s="505"/>
      <c r="E23" s="505"/>
      <c r="F23" s="505"/>
      <c r="G23" s="505"/>
      <c r="H23" s="511"/>
    </row>
    <row r="24" spans="1:8" ht="23.25">
      <c r="A24" s="512" t="s">
        <v>309</v>
      </c>
      <c r="B24" s="506"/>
      <c r="C24" s="506"/>
      <c r="D24" s="507" t="s">
        <v>291</v>
      </c>
      <c r="E24" s="505"/>
      <c r="F24" s="505"/>
      <c r="G24" s="505"/>
      <c r="H24" s="511"/>
    </row>
    <row r="25" spans="1:8" ht="13.5" customHeight="1">
      <c r="A25" s="512"/>
      <c r="B25" s="506"/>
      <c r="C25" s="506"/>
      <c r="D25" s="507"/>
      <c r="E25" s="505"/>
      <c r="F25" s="505"/>
      <c r="G25" s="505"/>
      <c r="H25" s="511"/>
    </row>
    <row r="26" spans="1:8" ht="23.25">
      <c r="A26" s="512" t="s">
        <v>310</v>
      </c>
      <c r="B26" s="506"/>
      <c r="C26" s="506"/>
      <c r="D26" s="507" t="s">
        <v>291</v>
      </c>
      <c r="E26" s="505"/>
      <c r="F26" s="505"/>
      <c r="G26" s="505"/>
      <c r="H26" s="511"/>
    </row>
    <row r="27" spans="1:8" ht="13.5" customHeight="1">
      <c r="A27" s="512"/>
      <c r="B27" s="506"/>
      <c r="C27" s="506"/>
      <c r="D27" s="507"/>
      <c r="E27" s="505"/>
      <c r="F27" s="505"/>
      <c r="G27" s="505"/>
      <c r="H27" s="511"/>
    </row>
    <row r="28" spans="1:8" ht="23.25">
      <c r="A28" s="512" t="s">
        <v>311</v>
      </c>
      <c r="B28" s="506"/>
      <c r="C28" s="506"/>
      <c r="D28" s="507" t="s">
        <v>291</v>
      </c>
      <c r="E28" s="505"/>
      <c r="F28" s="505"/>
      <c r="G28" s="505"/>
      <c r="H28" s="511"/>
    </row>
    <row r="29" spans="1:8" ht="10.5" customHeight="1">
      <c r="A29" s="512"/>
      <c r="B29" s="506"/>
      <c r="C29" s="506"/>
      <c r="D29" s="507"/>
      <c r="E29" s="505"/>
      <c r="F29" s="505"/>
      <c r="G29" s="505"/>
      <c r="H29" s="511"/>
    </row>
    <row r="30" spans="1:8" ht="23.25">
      <c r="A30" s="512" t="s">
        <v>312</v>
      </c>
      <c r="B30" s="506"/>
      <c r="C30" s="506"/>
      <c r="D30" s="507" t="s">
        <v>291</v>
      </c>
      <c r="E30" s="505"/>
      <c r="F30" s="505"/>
      <c r="G30" s="505"/>
      <c r="H30" s="511"/>
    </row>
    <row r="31" spans="1:8" ht="14.25">
      <c r="A31" s="513"/>
      <c r="B31" s="508"/>
      <c r="C31" s="508"/>
      <c r="D31" s="508"/>
      <c r="E31" s="508"/>
      <c r="F31" s="508"/>
      <c r="G31" s="508"/>
      <c r="H31" s="514"/>
    </row>
    <row r="32" spans="1:8" ht="27.75">
      <c r="A32" s="646" t="s">
        <v>353</v>
      </c>
      <c r="B32" s="647"/>
      <c r="C32" s="647"/>
      <c r="D32" s="647"/>
      <c r="E32" s="647"/>
      <c r="F32" s="647"/>
      <c r="G32" s="647"/>
      <c r="H32" s="648"/>
    </row>
    <row r="33" spans="1:8" ht="14.25">
      <c r="A33" s="510"/>
      <c r="B33" s="505"/>
      <c r="C33" s="505"/>
      <c r="D33" s="505"/>
      <c r="E33" s="505"/>
      <c r="F33" s="505"/>
      <c r="G33" s="505"/>
      <c r="H33" s="511"/>
    </row>
    <row r="34" spans="1:8" ht="23.25">
      <c r="A34" s="512" t="s">
        <v>313</v>
      </c>
      <c r="B34" s="506"/>
      <c r="C34" s="506"/>
      <c r="D34" s="507" t="s">
        <v>291</v>
      </c>
      <c r="E34" s="505"/>
      <c r="F34" s="505"/>
      <c r="G34" s="505"/>
      <c r="H34" s="511"/>
    </row>
    <row r="35" spans="1:8" ht="13.5" customHeight="1">
      <c r="A35" s="512"/>
      <c r="B35" s="506"/>
      <c r="C35" s="506"/>
      <c r="D35" s="507"/>
      <c r="E35" s="505"/>
      <c r="F35" s="505"/>
      <c r="G35" s="505"/>
      <c r="H35" s="511"/>
    </row>
    <row r="36" spans="1:8" ht="23.25">
      <c r="A36" s="512" t="s">
        <v>314</v>
      </c>
      <c r="B36" s="506"/>
      <c r="C36" s="506"/>
      <c r="D36" s="507" t="s">
        <v>291</v>
      </c>
      <c r="E36" s="505"/>
      <c r="F36" s="505"/>
      <c r="G36" s="505"/>
      <c r="H36" s="511"/>
    </row>
    <row r="37" spans="1:8" ht="13.5" customHeight="1">
      <c r="A37" s="512"/>
      <c r="B37" s="506"/>
      <c r="C37" s="506"/>
      <c r="D37" s="507"/>
      <c r="E37" s="505"/>
      <c r="F37" s="505"/>
      <c r="G37" s="505"/>
      <c r="H37" s="511"/>
    </row>
    <row r="38" spans="1:8" ht="23.25">
      <c r="A38" s="512" t="s">
        <v>312</v>
      </c>
      <c r="B38" s="506"/>
      <c r="C38" s="506"/>
      <c r="D38" s="507" t="s">
        <v>291</v>
      </c>
      <c r="E38" s="505"/>
      <c r="F38" s="505"/>
      <c r="G38" s="505"/>
      <c r="H38" s="511"/>
    </row>
    <row r="39" spans="1:8" ht="15" thickBot="1">
      <c r="A39" s="515"/>
      <c r="B39" s="516"/>
      <c r="C39" s="516"/>
      <c r="D39" s="516"/>
      <c r="E39" s="516"/>
      <c r="F39" s="516"/>
      <c r="G39" s="516"/>
      <c r="H39" s="517"/>
    </row>
    <row r="40" spans="1:8" ht="12.75" customHeight="1"/>
    <row r="41" spans="1:8" ht="23.25">
      <c r="A41" s="638" t="s">
        <v>354</v>
      </c>
      <c r="B41" s="638"/>
      <c r="C41" s="638"/>
      <c r="D41" s="638"/>
      <c r="E41" s="638"/>
      <c r="F41" s="638"/>
      <c r="G41" s="638"/>
      <c r="H41" s="638"/>
    </row>
    <row r="42" spans="1:8" ht="14.25" customHeight="1">
      <c r="A42" s="509"/>
      <c r="B42" s="509"/>
      <c r="C42" s="509"/>
      <c r="D42" s="509"/>
      <c r="E42" s="509"/>
      <c r="F42" s="509"/>
      <c r="G42" s="509"/>
      <c r="H42" s="509"/>
    </row>
    <row r="43" spans="1:8" ht="23.25">
      <c r="A43" s="638" t="s">
        <v>315</v>
      </c>
      <c r="B43" s="638"/>
      <c r="C43" s="638"/>
      <c r="D43" s="638"/>
      <c r="E43" s="638"/>
      <c r="F43" s="638"/>
      <c r="G43" s="638"/>
      <c r="H43" s="638"/>
    </row>
    <row r="44" spans="1:8" ht="31.5" customHeight="1"/>
    <row r="48" spans="1:8" ht="24" customHeight="1">
      <c r="A48" s="649" t="s">
        <v>316</v>
      </c>
      <c r="B48" s="649"/>
      <c r="C48" s="649"/>
      <c r="D48" s="649"/>
      <c r="E48" s="649"/>
      <c r="F48" s="649"/>
      <c r="G48" s="649"/>
      <c r="H48" s="649"/>
    </row>
    <row r="49" spans="1:8" ht="23.25">
      <c r="A49" s="638" t="s">
        <v>317</v>
      </c>
      <c r="B49" s="638"/>
      <c r="C49" s="638"/>
      <c r="D49" s="638"/>
      <c r="E49" s="638"/>
      <c r="F49" s="638"/>
      <c r="G49" s="638"/>
      <c r="H49" s="638"/>
    </row>
    <row r="50" spans="1:8" ht="23.25">
      <c r="A50" s="638"/>
      <c r="B50" s="638"/>
      <c r="C50" s="638"/>
      <c r="D50" s="638"/>
      <c r="E50" s="638"/>
      <c r="F50" s="638"/>
      <c r="G50" s="638"/>
      <c r="H50" s="638"/>
    </row>
  </sheetData>
  <mergeCells count="12">
    <mergeCell ref="A4:H4"/>
    <mergeCell ref="A50:H50"/>
    <mergeCell ref="A6:H7"/>
    <mergeCell ref="A9:H9"/>
    <mergeCell ref="A10:H10"/>
    <mergeCell ref="A12:H12"/>
    <mergeCell ref="A22:H22"/>
    <mergeCell ref="A32:H32"/>
    <mergeCell ref="A41:H41"/>
    <mergeCell ref="A43:H43"/>
    <mergeCell ref="A48:H48"/>
    <mergeCell ref="A49:H49"/>
  </mergeCells>
  <printOptions horizontalCentered="1"/>
  <pageMargins left="1" right="0.4" top="0.33" bottom="0.25" header="0.33" footer="0.26"/>
  <pageSetup paperSize="256" scale="55" orientation="landscape" horizontalDpi="4294967292" verticalDpi="0" r:id="rId1"/>
  <legacyDrawing r:id="rId2"/>
  <oleObjects>
    <oleObject progId="Word.Picture.8" shapeId="1025" r:id="rId3"/>
  </oleObjects>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L37"/>
  <sheetViews>
    <sheetView view="pageBreakPreview" topLeftCell="A7" zoomScale="58" zoomScaleSheetLayoutView="58" workbookViewId="0">
      <selection activeCell="E4" sqref="E4"/>
    </sheetView>
  </sheetViews>
  <sheetFormatPr defaultRowHeight="14.25"/>
  <cols>
    <col min="1" max="1" width="5.5703125" style="1" customWidth="1"/>
    <col min="2" max="2" width="7.140625" style="1" customWidth="1"/>
    <col min="3" max="3" width="73.85546875" style="1" customWidth="1"/>
    <col min="4" max="5" width="30.5703125" style="1" customWidth="1"/>
    <col min="6" max="6" width="41" style="1" customWidth="1"/>
    <col min="7" max="7" width="16.7109375" style="1" customWidth="1"/>
    <col min="8" max="10" width="9.140625" style="1"/>
    <col min="11" max="11" width="19.28515625" style="1" customWidth="1"/>
    <col min="12" max="12" width="14.5703125" style="1" bestFit="1" customWidth="1"/>
    <col min="13" max="16384" width="9.140625" style="1"/>
  </cols>
  <sheetData>
    <row r="1" spans="1:12">
      <c r="C1" s="499"/>
      <c r="D1" s="499"/>
      <c r="E1" s="499"/>
    </row>
    <row r="2" spans="1:12">
      <c r="C2" s="499"/>
      <c r="D2" s="499"/>
      <c r="E2" s="499"/>
    </row>
    <row r="3" spans="1:12">
      <c r="C3" s="499"/>
      <c r="D3" s="499"/>
      <c r="E3" s="499"/>
    </row>
    <row r="4" spans="1:12">
      <c r="C4" s="499"/>
      <c r="D4" s="499"/>
      <c r="E4" s="499"/>
    </row>
    <row r="5" spans="1:12">
      <c r="C5" s="499"/>
      <c r="D5" s="499"/>
      <c r="E5" s="499"/>
    </row>
    <row r="6" spans="1:12" ht="21.75" customHeight="1">
      <c r="C6" s="499"/>
      <c r="D6" s="499"/>
      <c r="E6" s="499"/>
    </row>
    <row r="7" spans="1:12" ht="23.25">
      <c r="A7" s="637" t="s">
        <v>379</v>
      </c>
      <c r="B7" s="637"/>
      <c r="C7" s="637"/>
      <c r="D7" s="637"/>
      <c r="E7" s="637"/>
      <c r="F7" s="637"/>
      <c r="G7" s="637"/>
      <c r="K7" s="249"/>
      <c r="L7" s="249"/>
    </row>
    <row r="8" spans="1:12" ht="10.5" customHeight="1">
      <c r="A8" s="472"/>
      <c r="B8" s="472"/>
      <c r="C8" s="472"/>
      <c r="D8" s="472"/>
      <c r="E8" s="472"/>
      <c r="F8" s="472"/>
      <c r="G8" s="472"/>
    </row>
    <row r="9" spans="1:12" ht="14.25" customHeight="1">
      <c r="A9" s="659" t="s">
        <v>32</v>
      </c>
      <c r="B9" s="660"/>
      <c r="C9" s="660"/>
      <c r="D9" s="660"/>
      <c r="E9" s="660"/>
      <c r="F9" s="660"/>
      <c r="G9" s="660"/>
    </row>
    <row r="10" spans="1:12" ht="14.25" customHeight="1">
      <c r="A10" s="659"/>
      <c r="B10" s="660"/>
      <c r="C10" s="660"/>
      <c r="D10" s="660"/>
      <c r="E10" s="660"/>
      <c r="F10" s="660"/>
      <c r="G10" s="660"/>
      <c r="K10" s="249"/>
      <c r="L10" s="249"/>
    </row>
    <row r="11" spans="1:12" s="17" customFormat="1" ht="9" customHeight="1">
      <c r="A11" s="76"/>
      <c r="B11" s="76"/>
      <c r="C11" s="19"/>
      <c r="D11" s="76"/>
      <c r="E11" s="76"/>
      <c r="F11" s="76"/>
      <c r="G11" s="76"/>
      <c r="K11" s="250"/>
      <c r="L11" s="250"/>
    </row>
    <row r="12" spans="1:12" s="17" customFormat="1" ht="22.5" customHeight="1">
      <c r="A12" s="656" t="s">
        <v>159</v>
      </c>
      <c r="B12" s="656"/>
      <c r="C12" s="656"/>
      <c r="D12" s="656"/>
      <c r="E12" s="656"/>
      <c r="F12" s="656"/>
      <c r="G12" s="656"/>
      <c r="K12" s="250"/>
      <c r="L12" s="250"/>
    </row>
    <row r="13" spans="1:12" s="17" customFormat="1" ht="22.5" customHeight="1">
      <c r="A13" s="278"/>
      <c r="B13" s="317" t="s">
        <v>41</v>
      </c>
      <c r="C13" s="278" t="s">
        <v>318</v>
      </c>
      <c r="D13" s="278"/>
      <c r="E13" s="278"/>
      <c r="F13" s="278"/>
      <c r="G13" s="278"/>
      <c r="K13" s="250"/>
      <c r="L13" s="250"/>
    </row>
    <row r="14" spans="1:12" s="17" customFormat="1" ht="22.5" customHeight="1">
      <c r="A14" s="278"/>
      <c r="B14" s="317" t="s">
        <v>0</v>
      </c>
      <c r="C14" s="278" t="s">
        <v>206</v>
      </c>
      <c r="D14" s="278"/>
      <c r="E14" s="278"/>
      <c r="F14" s="278"/>
      <c r="G14" s="278"/>
      <c r="K14" s="250"/>
      <c r="L14" s="250"/>
    </row>
    <row r="15" spans="1:12" s="17" customFormat="1" ht="22.5" customHeight="1">
      <c r="A15" s="278"/>
      <c r="B15" s="317" t="s">
        <v>2</v>
      </c>
      <c r="C15" s="278" t="s">
        <v>219</v>
      </c>
      <c r="D15" s="278"/>
      <c r="E15" s="278"/>
      <c r="F15" s="278"/>
      <c r="G15" s="278"/>
      <c r="K15" s="250"/>
      <c r="L15" s="250"/>
    </row>
    <row r="16" spans="1:12" s="17" customFormat="1" ht="22.5" customHeight="1">
      <c r="A16" s="278"/>
      <c r="B16" s="317" t="s">
        <v>42</v>
      </c>
      <c r="C16" s="278" t="s">
        <v>220</v>
      </c>
      <c r="D16" s="278"/>
      <c r="E16" s="278"/>
      <c r="F16" s="278"/>
      <c r="G16" s="278"/>
      <c r="K16" s="250"/>
      <c r="L16" s="250"/>
    </row>
    <row r="17" spans="1:12" s="17" customFormat="1" ht="22.5" customHeight="1">
      <c r="A17" s="278"/>
      <c r="B17" s="317" t="s">
        <v>43</v>
      </c>
      <c r="C17" s="278" t="s">
        <v>221</v>
      </c>
      <c r="D17" s="278"/>
      <c r="E17" s="278"/>
      <c r="F17" s="278"/>
      <c r="G17" s="278"/>
      <c r="K17" s="250"/>
      <c r="L17" s="250"/>
    </row>
    <row r="18" spans="1:12" ht="10.5" customHeight="1" thickBot="1">
      <c r="A18" s="251"/>
      <c r="B18" s="251"/>
      <c r="C18" s="251"/>
      <c r="D18" s="251"/>
      <c r="E18" s="251"/>
      <c r="F18" s="251"/>
    </row>
    <row r="19" spans="1:12" s="2" customFormat="1" ht="20.25" customHeight="1">
      <c r="A19" s="664" t="s">
        <v>3</v>
      </c>
      <c r="B19" s="665"/>
      <c r="C19" s="657" t="s">
        <v>4</v>
      </c>
      <c r="D19" s="657" t="s">
        <v>364</v>
      </c>
      <c r="E19" s="657" t="s">
        <v>380</v>
      </c>
      <c r="F19" s="668" t="s">
        <v>301</v>
      </c>
      <c r="G19" s="661" t="s">
        <v>124</v>
      </c>
    </row>
    <row r="20" spans="1:12" s="2" customFormat="1" ht="16.5" customHeight="1" thickBot="1">
      <c r="A20" s="666"/>
      <c r="B20" s="667"/>
      <c r="C20" s="658"/>
      <c r="D20" s="658"/>
      <c r="E20" s="780"/>
      <c r="F20" s="669"/>
      <c r="G20" s="662"/>
      <c r="H20" s="663"/>
      <c r="I20" s="663"/>
      <c r="J20" s="663"/>
      <c r="K20" s="663"/>
      <c r="L20" s="663"/>
    </row>
    <row r="21" spans="1:12" s="7" customFormat="1" ht="16.5" customHeight="1">
      <c r="A21" s="654" t="s">
        <v>33</v>
      </c>
      <c r="B21" s="655"/>
      <c r="C21" s="235" t="s">
        <v>34</v>
      </c>
      <c r="D21" s="537"/>
      <c r="E21" s="537"/>
      <c r="F21" s="238"/>
      <c r="G21" s="243">
        <f>SUM(G22:G23)</f>
        <v>30</v>
      </c>
    </row>
    <row r="22" spans="1:12" s="11" customFormat="1" ht="16.5" customHeight="1">
      <c r="A22" s="650" t="s">
        <v>41</v>
      </c>
      <c r="B22" s="651"/>
      <c r="C22" s="105" t="s">
        <v>344</v>
      </c>
      <c r="D22" s="540" t="s">
        <v>366</v>
      </c>
      <c r="E22" s="779" t="s">
        <v>381</v>
      </c>
      <c r="F22" s="283" t="s">
        <v>49</v>
      </c>
      <c r="G22" s="240">
        <v>20</v>
      </c>
    </row>
    <row r="23" spans="1:12" s="11" customFormat="1" ht="16.5" customHeight="1">
      <c r="A23" s="650" t="s">
        <v>0</v>
      </c>
      <c r="B23" s="651"/>
      <c r="C23" s="106" t="s">
        <v>343</v>
      </c>
      <c r="D23" s="540" t="s">
        <v>366</v>
      </c>
      <c r="E23" s="779" t="s">
        <v>381</v>
      </c>
      <c r="F23" s="283" t="s">
        <v>49</v>
      </c>
      <c r="G23" s="240">
        <v>10</v>
      </c>
    </row>
    <row r="24" spans="1:12" s="7" customFormat="1" ht="16.5" customHeight="1">
      <c r="A24" s="652" t="s">
        <v>35</v>
      </c>
      <c r="B24" s="653"/>
      <c r="C24" s="236" t="s">
        <v>36</v>
      </c>
      <c r="D24" s="541"/>
      <c r="E24" s="541"/>
      <c r="F24" s="239"/>
      <c r="G24" s="241">
        <f>SUM(G25:G29)</f>
        <v>50</v>
      </c>
    </row>
    <row r="25" spans="1:12" s="11" customFormat="1" ht="16.5" customHeight="1">
      <c r="A25" s="650" t="s">
        <v>41</v>
      </c>
      <c r="B25" s="651"/>
      <c r="C25" s="237" t="s">
        <v>345</v>
      </c>
      <c r="D25" s="540" t="s">
        <v>366</v>
      </c>
      <c r="E25" s="779" t="s">
        <v>381</v>
      </c>
      <c r="F25" s="781" t="s">
        <v>49</v>
      </c>
      <c r="G25" s="240">
        <v>10</v>
      </c>
    </row>
    <row r="26" spans="1:12" s="11" customFormat="1" ht="16.5" customHeight="1">
      <c r="A26" s="672" t="s">
        <v>39</v>
      </c>
      <c r="B26" s="673"/>
      <c r="C26" s="107" t="s">
        <v>346</v>
      </c>
      <c r="D26" s="540" t="s">
        <v>366</v>
      </c>
      <c r="E26" s="779" t="s">
        <v>381</v>
      </c>
      <c r="F26" s="283" t="s">
        <v>49</v>
      </c>
      <c r="G26" s="240">
        <v>10</v>
      </c>
    </row>
    <row r="27" spans="1:12" s="7" customFormat="1" ht="16.5" customHeight="1">
      <c r="A27" s="672" t="s">
        <v>37</v>
      </c>
      <c r="B27" s="673"/>
      <c r="C27" s="107" t="s">
        <v>347</v>
      </c>
      <c r="D27" s="540" t="s">
        <v>366</v>
      </c>
      <c r="E27" s="779" t="s">
        <v>381</v>
      </c>
      <c r="F27" s="283" t="s">
        <v>49</v>
      </c>
      <c r="G27" s="240">
        <v>10</v>
      </c>
    </row>
    <row r="28" spans="1:12" s="7" customFormat="1" ht="16.5" customHeight="1">
      <c r="A28" s="650" t="s">
        <v>0</v>
      </c>
      <c r="B28" s="651"/>
      <c r="C28" s="106" t="s">
        <v>348</v>
      </c>
      <c r="D28" s="540" t="s">
        <v>366</v>
      </c>
      <c r="E28" s="779" t="s">
        <v>381</v>
      </c>
      <c r="F28" s="283" t="s">
        <v>49</v>
      </c>
      <c r="G28" s="240">
        <v>10</v>
      </c>
    </row>
    <row r="29" spans="1:12" s="7" customFormat="1" ht="16.5" customHeight="1">
      <c r="A29" s="650" t="s">
        <v>2</v>
      </c>
      <c r="B29" s="651"/>
      <c r="C29" s="106" t="s">
        <v>349</v>
      </c>
      <c r="D29" s="540" t="s">
        <v>366</v>
      </c>
      <c r="E29" s="779" t="s">
        <v>381</v>
      </c>
      <c r="F29" s="283" t="s">
        <v>49</v>
      </c>
      <c r="G29" s="240">
        <v>10</v>
      </c>
    </row>
    <row r="30" spans="1:12" s="7" customFormat="1" ht="16.5" customHeight="1">
      <c r="A30" s="672"/>
      <c r="B30" s="673"/>
      <c r="C30" s="163"/>
      <c r="D30" s="542"/>
      <c r="E30" s="542"/>
      <c r="F30" s="108"/>
      <c r="G30" s="242"/>
    </row>
    <row r="31" spans="1:12" s="7" customFormat="1" ht="16.5" customHeight="1">
      <c r="A31" s="652" t="s">
        <v>350</v>
      </c>
      <c r="B31" s="653"/>
      <c r="C31" s="236" t="s">
        <v>44</v>
      </c>
      <c r="D31" s="541"/>
      <c r="E31" s="541"/>
      <c r="F31" s="544" t="s">
        <v>367</v>
      </c>
      <c r="G31" s="241">
        <f>SUM(G32:G33)</f>
        <v>20</v>
      </c>
    </row>
    <row r="32" spans="1:12" s="7" customFormat="1" ht="16.5" customHeight="1">
      <c r="A32" s="650" t="s">
        <v>41</v>
      </c>
      <c r="B32" s="651"/>
      <c r="C32" s="109" t="s">
        <v>351</v>
      </c>
      <c r="D32" s="540" t="s">
        <v>366</v>
      </c>
      <c r="E32" s="779" t="s">
        <v>381</v>
      </c>
      <c r="F32" s="283" t="s">
        <v>49</v>
      </c>
      <c r="G32" s="240">
        <v>10</v>
      </c>
    </row>
    <row r="33" spans="1:7" s="7" customFormat="1" ht="16.5" customHeight="1" thickBot="1">
      <c r="A33" s="670" t="s">
        <v>0</v>
      </c>
      <c r="B33" s="671"/>
      <c r="C33" s="109" t="s">
        <v>45</v>
      </c>
      <c r="D33" s="543" t="s">
        <v>366</v>
      </c>
      <c r="E33" s="779" t="s">
        <v>381</v>
      </c>
      <c r="F33" s="283" t="s">
        <v>49</v>
      </c>
      <c r="G33" s="240">
        <v>10</v>
      </c>
    </row>
    <row r="34" spans="1:7" ht="18.75" hidden="1" thickBot="1">
      <c r="A34" s="4"/>
      <c r="B34" s="5"/>
      <c r="C34" s="5"/>
      <c r="D34" s="5"/>
      <c r="E34" s="5"/>
      <c r="F34" s="13" t="s">
        <v>38</v>
      </c>
      <c r="G34" s="6" t="e">
        <f>SUM(#REF!,G24,G21,G31)</f>
        <v>#REF!</v>
      </c>
    </row>
    <row r="35" spans="1:7" ht="10.5" customHeight="1">
      <c r="A35" s="142"/>
      <c r="B35" s="21"/>
      <c r="C35" s="21"/>
      <c r="D35" s="21"/>
      <c r="E35" s="21"/>
      <c r="F35" s="21"/>
      <c r="G35" s="143"/>
    </row>
    <row r="36" spans="1:7" ht="20.25">
      <c r="A36" s="142"/>
      <c r="B36" s="21"/>
      <c r="C36" s="21"/>
      <c r="D36" s="21"/>
      <c r="E36" s="21"/>
      <c r="F36" s="9" t="s">
        <v>123</v>
      </c>
      <c r="G36" s="360">
        <f>G21+G24+G31</f>
        <v>100</v>
      </c>
    </row>
    <row r="37" spans="1:7" ht="10.5" customHeight="1" thickBot="1">
      <c r="A37" s="144"/>
      <c r="B37" s="145"/>
      <c r="C37" s="145"/>
      <c r="D37" s="145"/>
      <c r="E37" s="145"/>
      <c r="F37" s="145"/>
      <c r="G37" s="146"/>
    </row>
  </sheetData>
  <mergeCells count="23">
    <mergeCell ref="A33:B33"/>
    <mergeCell ref="A26:B26"/>
    <mergeCell ref="A27:B27"/>
    <mergeCell ref="A28:B28"/>
    <mergeCell ref="A29:B29"/>
    <mergeCell ref="A30:B30"/>
    <mergeCell ref="H20:L20"/>
    <mergeCell ref="A19:B20"/>
    <mergeCell ref="C19:C20"/>
    <mergeCell ref="F19:F20"/>
    <mergeCell ref="A32:B32"/>
    <mergeCell ref="A31:B31"/>
    <mergeCell ref="E19:E20"/>
    <mergeCell ref="A7:G7"/>
    <mergeCell ref="A25:B25"/>
    <mergeCell ref="A24:B24"/>
    <mergeCell ref="A23:B23"/>
    <mergeCell ref="A22:B22"/>
    <mergeCell ref="A21:B21"/>
    <mergeCell ref="A12:G12"/>
    <mergeCell ref="D19:D20"/>
    <mergeCell ref="A9:G10"/>
    <mergeCell ref="G19:G20"/>
  </mergeCells>
  <printOptions horizontalCentered="1"/>
  <pageMargins left="0.13" right="0.11" top="0.28000000000000003" bottom="0.12" header="0" footer="0"/>
  <pageSetup paperSize="256" scale="78" orientation="landscape" horizontalDpi="4294967292" r:id="rId1"/>
  <colBreaks count="1" manualBreakCount="1">
    <brk id="7" min="5" max="45" man="1"/>
  </colBreaks>
  <legacyDrawing r:id="rId2"/>
  <oleObjects>
    <oleObject progId="Word.Picture.8" shapeId="3073" r:id="rId3"/>
  </oleObjects>
</worksheet>
</file>

<file path=xl/worksheets/sheet3.xml><?xml version="1.0" encoding="utf-8"?>
<worksheet xmlns="http://schemas.openxmlformats.org/spreadsheetml/2006/main" xmlns:r="http://schemas.openxmlformats.org/officeDocument/2006/relationships">
  <dimension ref="A1:M97"/>
  <sheetViews>
    <sheetView view="pageBreakPreview" zoomScale="60" zoomScaleNormal="63" zoomScalePageLayoutView="69" workbookViewId="0">
      <selection activeCell="E3" sqref="E3"/>
    </sheetView>
  </sheetViews>
  <sheetFormatPr defaultColWidth="5.42578125" defaultRowHeight="30" customHeight="1"/>
  <cols>
    <col min="1" max="1" width="8.140625" style="24" customWidth="1"/>
    <col min="2" max="2" width="5.5703125" style="24" customWidth="1"/>
    <col min="3" max="3" width="119.5703125" style="1" customWidth="1"/>
    <col min="4" max="4" width="33.42578125" style="1" customWidth="1"/>
    <col min="5" max="5" width="27.5703125" style="1" customWidth="1"/>
    <col min="6" max="6" width="9.85546875" style="1" bestFit="1" customWidth="1"/>
    <col min="7" max="7" width="31.140625" style="1" bestFit="1" customWidth="1"/>
    <col min="8" max="8" width="7.85546875" style="1" customWidth="1"/>
    <col min="9" max="9" width="27.28515625" style="1" customWidth="1"/>
    <col min="10" max="10" width="8.28515625" style="1" customWidth="1"/>
    <col min="11" max="11" width="19.7109375" style="1" customWidth="1"/>
    <col min="12" max="12" width="8.42578125" style="1" customWidth="1"/>
    <col min="13" max="13" width="12.7109375" style="1" bestFit="1" customWidth="1"/>
    <col min="14" max="249" width="9.140625" style="1" customWidth="1"/>
    <col min="250" max="250" width="4.42578125" style="1" customWidth="1"/>
    <col min="251" max="16384" width="5.42578125" style="1"/>
  </cols>
  <sheetData>
    <row r="1" spans="1:12" ht="30" customHeight="1">
      <c r="D1" s="499"/>
      <c r="E1" s="499"/>
      <c r="F1" s="499"/>
      <c r="G1" s="499"/>
    </row>
    <row r="2" spans="1:12" ht="30" customHeight="1">
      <c r="D2" s="499"/>
      <c r="E2" s="499"/>
      <c r="F2" s="499"/>
      <c r="G2" s="499"/>
    </row>
    <row r="3" spans="1:12" ht="30" customHeight="1">
      <c r="D3" s="499"/>
      <c r="E3" s="499"/>
      <c r="F3" s="499"/>
      <c r="G3" s="499"/>
    </row>
    <row r="4" spans="1:12" ht="22.5" customHeight="1">
      <c r="D4" s="499"/>
      <c r="E4" s="499"/>
      <c r="F4" s="499"/>
      <c r="G4" s="499"/>
    </row>
    <row r="5" spans="1:12" ht="30" customHeight="1">
      <c r="A5" s="782" t="s">
        <v>379</v>
      </c>
      <c r="B5" s="782"/>
      <c r="C5" s="782"/>
      <c r="D5" s="782"/>
      <c r="E5" s="782"/>
      <c r="F5" s="782"/>
      <c r="G5" s="782"/>
      <c r="H5" s="782"/>
      <c r="I5" s="782"/>
      <c r="J5" s="782"/>
      <c r="K5" s="782"/>
      <c r="L5" s="782"/>
    </row>
    <row r="6" spans="1:12" ht="14.25">
      <c r="A6" s="659" t="s">
        <v>102</v>
      </c>
      <c r="B6" s="660"/>
      <c r="C6" s="660"/>
      <c r="D6" s="660"/>
      <c r="E6" s="660"/>
      <c r="F6" s="660"/>
      <c r="G6" s="660"/>
      <c r="H6" s="660"/>
      <c r="I6" s="660"/>
      <c r="J6" s="660"/>
      <c r="K6" s="660"/>
      <c r="L6" s="660"/>
    </row>
    <row r="7" spans="1:12" ht="14.25">
      <c r="A7" s="659"/>
      <c r="B7" s="660"/>
      <c r="C7" s="660"/>
      <c r="D7" s="660"/>
      <c r="E7" s="660"/>
      <c r="F7" s="660"/>
      <c r="G7" s="660"/>
      <c r="H7" s="660"/>
      <c r="I7" s="660"/>
      <c r="J7" s="660"/>
      <c r="K7" s="660"/>
      <c r="L7" s="660"/>
    </row>
    <row r="8" spans="1:12" ht="20.25" customHeight="1" thickBot="1">
      <c r="B8" s="252"/>
    </row>
    <row r="9" spans="1:12" s="2" customFormat="1" ht="18.75" thickBot="1">
      <c r="A9" s="681" t="s">
        <v>247</v>
      </c>
      <c r="B9" s="682"/>
      <c r="C9" s="682"/>
      <c r="D9" s="682"/>
      <c r="E9" s="682"/>
      <c r="F9" s="682"/>
      <c r="G9" s="682"/>
      <c r="H9" s="682"/>
      <c r="I9" s="682"/>
      <c r="J9" s="682"/>
      <c r="K9" s="682"/>
      <c r="L9" s="683"/>
    </row>
    <row r="10" spans="1:12" s="2" customFormat="1" ht="19.5" thickTop="1" thickBot="1">
      <c r="A10" s="298"/>
      <c r="B10" s="299"/>
      <c r="C10" s="299"/>
      <c r="D10" s="299"/>
      <c r="E10" s="299"/>
      <c r="F10" s="299"/>
      <c r="G10" s="299"/>
      <c r="H10" s="299"/>
      <c r="I10" s="299"/>
      <c r="J10" s="299"/>
      <c r="K10" s="299"/>
      <c r="L10" s="300"/>
    </row>
    <row r="11" spans="1:12" s="2" customFormat="1" ht="18">
      <c r="A11" s="298"/>
      <c r="B11" s="299"/>
      <c r="C11" s="299"/>
      <c r="D11" s="299"/>
      <c r="E11" s="299"/>
      <c r="F11" s="299"/>
      <c r="G11" s="299"/>
      <c r="H11" s="299"/>
      <c r="I11" s="299"/>
      <c r="J11" s="299"/>
      <c r="K11" s="299"/>
      <c r="L11" s="300"/>
    </row>
    <row r="12" spans="1:12" s="2" customFormat="1" ht="18">
      <c r="A12" s="685" t="s">
        <v>159</v>
      </c>
      <c r="B12" s="656"/>
      <c r="C12" s="656"/>
      <c r="D12" s="656"/>
      <c r="E12" s="656"/>
      <c r="F12" s="656"/>
      <c r="G12" s="301"/>
      <c r="H12" s="301"/>
      <c r="I12" s="301"/>
      <c r="J12" s="301"/>
      <c r="K12" s="301"/>
      <c r="L12" s="302"/>
    </row>
    <row r="13" spans="1:12" s="2" customFormat="1" ht="18">
      <c r="A13" s="303" t="s">
        <v>33</v>
      </c>
      <c r="B13" s="281" t="s">
        <v>19</v>
      </c>
      <c r="C13" s="304"/>
      <c r="D13" s="304"/>
      <c r="E13" s="281"/>
      <c r="F13" s="281"/>
      <c r="G13" s="301"/>
      <c r="H13" s="301"/>
      <c r="I13" s="301"/>
      <c r="J13" s="301"/>
      <c r="K13" s="301"/>
      <c r="L13" s="302"/>
    </row>
    <row r="14" spans="1:12" s="2" customFormat="1" ht="18">
      <c r="A14" s="305" t="s">
        <v>41</v>
      </c>
      <c r="B14" s="278" t="s">
        <v>173</v>
      </c>
      <c r="C14" s="304"/>
      <c r="D14" s="304"/>
      <c r="E14" s="281"/>
      <c r="F14" s="281"/>
      <c r="G14" s="301"/>
      <c r="H14" s="301"/>
      <c r="I14" s="301"/>
      <c r="J14" s="301"/>
      <c r="K14" s="301"/>
      <c r="L14" s="302"/>
    </row>
    <row r="15" spans="1:12" s="2" customFormat="1" ht="18">
      <c r="A15" s="305"/>
      <c r="B15" s="9" t="s">
        <v>174</v>
      </c>
      <c r="C15" s="9"/>
      <c r="D15" s="9"/>
      <c r="E15" s="281"/>
      <c r="F15" s="281"/>
      <c r="G15" s="301"/>
      <c r="H15" s="301"/>
      <c r="I15" s="301"/>
      <c r="J15" s="301"/>
      <c r="K15" s="301"/>
      <c r="L15" s="302"/>
    </row>
    <row r="16" spans="1:12" s="2" customFormat="1" ht="18">
      <c r="A16" s="305"/>
      <c r="B16" s="306" t="s">
        <v>160</v>
      </c>
      <c r="C16" s="9" t="s">
        <v>162</v>
      </c>
      <c r="D16" s="9"/>
      <c r="E16" s="281"/>
      <c r="F16" s="281"/>
      <c r="G16" s="301"/>
      <c r="H16" s="301"/>
      <c r="I16" s="301"/>
      <c r="J16" s="301"/>
      <c r="K16" s="301"/>
      <c r="L16" s="302"/>
    </row>
    <row r="17" spans="1:12" s="2" customFormat="1" ht="18">
      <c r="A17" s="303"/>
      <c r="B17" s="306" t="s">
        <v>37</v>
      </c>
      <c r="C17" s="9" t="s">
        <v>161</v>
      </c>
      <c r="D17" s="9"/>
      <c r="E17" s="281"/>
      <c r="F17" s="281"/>
      <c r="G17" s="301"/>
      <c r="H17" s="301"/>
      <c r="I17" s="301"/>
      <c r="J17" s="301"/>
      <c r="K17" s="301"/>
      <c r="L17" s="302"/>
    </row>
    <row r="18" spans="1:12" s="2" customFormat="1" ht="18">
      <c r="A18" s="303"/>
      <c r="B18" s="9" t="s">
        <v>40</v>
      </c>
      <c r="C18" s="9" t="s">
        <v>176</v>
      </c>
      <c r="D18" s="9"/>
      <c r="E18" s="281"/>
      <c r="F18" s="281"/>
      <c r="G18" s="301"/>
      <c r="H18" s="301"/>
      <c r="I18" s="301"/>
      <c r="J18" s="301"/>
      <c r="K18" s="301"/>
      <c r="L18" s="302"/>
    </row>
    <row r="19" spans="1:12" s="2" customFormat="1" ht="18">
      <c r="A19" s="303"/>
      <c r="B19" s="9"/>
      <c r="C19" s="9"/>
      <c r="D19" s="9"/>
      <c r="E19" s="281"/>
      <c r="F19" s="281"/>
      <c r="G19" s="301"/>
      <c r="H19" s="301"/>
      <c r="I19" s="301"/>
      <c r="J19" s="301"/>
      <c r="K19" s="301"/>
      <c r="L19" s="302"/>
    </row>
    <row r="20" spans="1:12" s="2" customFormat="1" ht="18">
      <c r="A20" s="305" t="s">
        <v>0</v>
      </c>
      <c r="B20" s="9" t="s">
        <v>218</v>
      </c>
      <c r="C20" s="9"/>
      <c r="D20" s="9"/>
      <c r="E20" s="281"/>
      <c r="F20" s="281"/>
      <c r="G20" s="301"/>
      <c r="H20" s="301"/>
      <c r="I20" s="301"/>
      <c r="J20" s="301"/>
      <c r="K20" s="301"/>
      <c r="L20" s="302"/>
    </row>
    <row r="21" spans="1:12" s="2" customFormat="1" ht="18">
      <c r="A21" s="303"/>
      <c r="B21" s="9" t="s">
        <v>274</v>
      </c>
      <c r="C21" s="9"/>
      <c r="D21" s="9"/>
      <c r="E21" s="281"/>
      <c r="F21" s="281"/>
      <c r="G21" s="301"/>
      <c r="H21" s="301"/>
      <c r="I21" s="301"/>
      <c r="J21" s="301"/>
      <c r="K21" s="301"/>
      <c r="L21" s="302"/>
    </row>
    <row r="22" spans="1:12" s="2" customFormat="1" ht="18">
      <c r="A22" s="303"/>
      <c r="B22" s="306" t="s">
        <v>39</v>
      </c>
      <c r="C22" s="9" t="s">
        <v>197</v>
      </c>
      <c r="D22" s="9"/>
      <c r="E22" s="281"/>
      <c r="F22" s="281"/>
      <c r="G22" s="301"/>
      <c r="H22" s="301"/>
      <c r="I22" s="301"/>
      <c r="J22" s="301"/>
      <c r="K22" s="301"/>
      <c r="L22" s="302"/>
    </row>
    <row r="23" spans="1:12" s="2" customFormat="1" ht="18">
      <c r="A23" s="303"/>
      <c r="B23" s="9" t="s">
        <v>37</v>
      </c>
      <c r="C23" s="9" t="s">
        <v>198</v>
      </c>
      <c r="D23" s="9"/>
      <c r="E23" s="281"/>
      <c r="F23" s="281"/>
      <c r="G23" s="301"/>
      <c r="H23" s="301"/>
      <c r="I23" s="301"/>
      <c r="J23" s="301"/>
      <c r="K23" s="301"/>
      <c r="L23" s="302"/>
    </row>
    <row r="24" spans="1:12" s="2" customFormat="1" ht="18">
      <c r="A24" s="303"/>
      <c r="B24" s="9" t="s">
        <v>40</v>
      </c>
      <c r="C24" s="9" t="s">
        <v>175</v>
      </c>
      <c r="D24" s="9"/>
      <c r="E24" s="281"/>
      <c r="F24" s="281"/>
      <c r="G24" s="301"/>
      <c r="H24" s="301"/>
      <c r="I24" s="301"/>
      <c r="J24" s="301"/>
      <c r="K24" s="301"/>
      <c r="L24" s="302"/>
    </row>
    <row r="25" spans="1:12" s="2" customFormat="1" ht="18">
      <c r="A25" s="303"/>
      <c r="B25" s="306"/>
      <c r="C25" s="9"/>
      <c r="D25" s="9"/>
      <c r="E25" s="281"/>
      <c r="F25" s="281"/>
      <c r="G25" s="301"/>
      <c r="H25" s="301"/>
      <c r="I25" s="301"/>
      <c r="J25" s="301"/>
      <c r="K25" s="301"/>
      <c r="L25" s="302"/>
    </row>
    <row r="26" spans="1:12" s="2" customFormat="1" ht="18">
      <c r="A26" s="305" t="s">
        <v>2</v>
      </c>
      <c r="B26" s="278" t="s">
        <v>164</v>
      </c>
      <c r="C26" s="9"/>
      <c r="D26" s="9"/>
      <c r="E26" s="281"/>
      <c r="F26" s="281"/>
      <c r="G26" s="301"/>
      <c r="H26" s="301"/>
      <c r="I26" s="301"/>
      <c r="J26" s="301"/>
      <c r="K26" s="301"/>
      <c r="L26" s="302"/>
    </row>
    <row r="27" spans="1:12" s="2" customFormat="1" ht="18">
      <c r="A27" s="305" t="s">
        <v>42</v>
      </c>
      <c r="B27" s="7" t="s">
        <v>177</v>
      </c>
      <c r="C27" s="304"/>
      <c r="D27" s="304"/>
      <c r="E27" s="281"/>
      <c r="F27" s="281"/>
      <c r="G27" s="301"/>
      <c r="H27" s="301"/>
      <c r="I27" s="301"/>
      <c r="J27" s="301"/>
      <c r="K27" s="301"/>
      <c r="L27" s="302"/>
    </row>
    <row r="28" spans="1:12" s="2" customFormat="1" ht="18">
      <c r="A28" s="305"/>
      <c r="B28" s="278"/>
      <c r="C28" s="9"/>
      <c r="D28" s="9"/>
      <c r="E28" s="278"/>
      <c r="F28" s="278"/>
      <c r="G28" s="301"/>
      <c r="H28" s="301"/>
      <c r="I28" s="301"/>
      <c r="J28" s="301"/>
      <c r="K28" s="301"/>
      <c r="L28" s="302"/>
    </row>
    <row r="29" spans="1:12" s="2" customFormat="1" ht="18.75" thickBot="1">
      <c r="A29" s="307"/>
      <c r="B29" s="308"/>
      <c r="C29" s="308"/>
      <c r="D29" s="308"/>
      <c r="E29" s="308"/>
      <c r="F29" s="308"/>
      <c r="G29" s="308"/>
      <c r="H29" s="308"/>
      <c r="I29" s="308"/>
      <c r="J29" s="308"/>
      <c r="K29" s="308"/>
      <c r="L29" s="309"/>
    </row>
    <row r="30" spans="1:12" s="2" customFormat="1" ht="18">
      <c r="A30" s="689" t="s">
        <v>97</v>
      </c>
      <c r="B30" s="164"/>
      <c r="C30" s="691" t="s">
        <v>98</v>
      </c>
      <c r="D30" s="691" t="s">
        <v>364</v>
      </c>
      <c r="E30" s="675" t="s">
        <v>99</v>
      </c>
      <c r="F30" s="679"/>
      <c r="G30" s="679"/>
      <c r="H30" s="680"/>
      <c r="I30" s="674" t="s">
        <v>215</v>
      </c>
      <c r="J30" s="675"/>
      <c r="K30" s="675"/>
      <c r="L30" s="676"/>
    </row>
    <row r="31" spans="1:12" s="2" customFormat="1" ht="40.5">
      <c r="A31" s="690"/>
      <c r="B31" s="165"/>
      <c r="C31" s="692"/>
      <c r="D31" s="692"/>
      <c r="E31" s="430" t="s">
        <v>100</v>
      </c>
      <c r="F31" s="430" t="s">
        <v>124</v>
      </c>
      <c r="G31" s="430" t="s">
        <v>101</v>
      </c>
      <c r="H31" s="430" t="s">
        <v>124</v>
      </c>
      <c r="I31" s="430" t="s">
        <v>125</v>
      </c>
      <c r="J31" s="431" t="s">
        <v>124</v>
      </c>
      <c r="K31" s="294" t="s">
        <v>223</v>
      </c>
      <c r="L31" s="432" t="s">
        <v>124</v>
      </c>
    </row>
    <row r="32" spans="1:12" s="2" customFormat="1" ht="18">
      <c r="A32" s="27"/>
      <c r="B32" s="28"/>
      <c r="C32" s="29"/>
      <c r="D32" s="29"/>
      <c r="E32" s="30"/>
      <c r="F32" s="151"/>
      <c r="G32" s="30"/>
      <c r="H32" s="30"/>
      <c r="I32" s="29"/>
      <c r="J32" s="147"/>
      <c r="K32" s="147"/>
      <c r="L32" s="31"/>
    </row>
    <row r="33" spans="1:12" s="2" customFormat="1" ht="18">
      <c r="A33" s="684" t="s">
        <v>58</v>
      </c>
      <c r="B33" s="51">
        <v>1</v>
      </c>
      <c r="C33" s="50" t="s">
        <v>141</v>
      </c>
      <c r="D33" s="50"/>
      <c r="E33" s="52"/>
      <c r="F33" s="158">
        <f>SUM(F34:F36)</f>
        <v>18</v>
      </c>
      <c r="G33" s="52"/>
      <c r="H33" s="158">
        <f>SUM(H34:H36)</f>
        <v>4.5</v>
      </c>
      <c r="I33" s="53"/>
      <c r="J33" s="158">
        <f>SUM(J34:J36)</f>
        <v>10.5</v>
      </c>
      <c r="K33" s="155"/>
      <c r="L33" s="253">
        <f>SUM(L34:L36)</f>
        <v>4.5</v>
      </c>
    </row>
    <row r="34" spans="1:12" s="2" customFormat="1">
      <c r="A34" s="684"/>
      <c r="B34" s="43" t="s">
        <v>81</v>
      </c>
      <c r="C34" s="315" t="s">
        <v>142</v>
      </c>
      <c r="D34" s="545" t="s">
        <v>366</v>
      </c>
      <c r="E34" s="283" t="s">
        <v>365</v>
      </c>
      <c r="F34" s="284">
        <v>6</v>
      </c>
      <c r="G34" s="285" t="s">
        <v>196</v>
      </c>
      <c r="H34" s="287">
        <v>1.5</v>
      </c>
      <c r="I34" s="418" t="s">
        <v>199</v>
      </c>
      <c r="J34" s="287">
        <v>3.5</v>
      </c>
      <c r="K34" s="295" t="s">
        <v>222</v>
      </c>
      <c r="L34" s="286">
        <v>1.5</v>
      </c>
    </row>
    <row r="35" spans="1:12" s="2" customFormat="1">
      <c r="A35" s="684"/>
      <c r="B35" s="46" t="s">
        <v>82</v>
      </c>
      <c r="C35" s="282" t="s">
        <v>143</v>
      </c>
      <c r="D35" s="545" t="s">
        <v>366</v>
      </c>
      <c r="E35" s="283" t="s">
        <v>365</v>
      </c>
      <c r="F35" s="287">
        <v>6</v>
      </c>
      <c r="G35" s="285" t="s">
        <v>196</v>
      </c>
      <c r="H35" s="287">
        <v>1.5</v>
      </c>
      <c r="I35" s="418" t="s">
        <v>199</v>
      </c>
      <c r="J35" s="287">
        <v>3.5</v>
      </c>
      <c r="K35" s="295" t="s">
        <v>224</v>
      </c>
      <c r="L35" s="288">
        <v>1.5</v>
      </c>
    </row>
    <row r="36" spans="1:12" s="2" customFormat="1" ht="30.75" thickBot="1">
      <c r="A36" s="684"/>
      <c r="B36" s="54" t="s">
        <v>83</v>
      </c>
      <c r="C36" s="316" t="s">
        <v>144</v>
      </c>
      <c r="D36" s="545" t="s">
        <v>366</v>
      </c>
      <c r="E36" s="283" t="s">
        <v>365</v>
      </c>
      <c r="F36" s="289">
        <v>6</v>
      </c>
      <c r="G36" s="323" t="s">
        <v>196</v>
      </c>
      <c r="H36" s="287">
        <v>1.5</v>
      </c>
      <c r="I36" s="419" t="s">
        <v>199</v>
      </c>
      <c r="J36" s="287">
        <v>3.5</v>
      </c>
      <c r="K36" s="323" t="s">
        <v>225</v>
      </c>
      <c r="L36" s="290">
        <v>1.5</v>
      </c>
    </row>
    <row r="37" spans="1:12" s="2" customFormat="1" ht="18.75" thickTop="1">
      <c r="A37" s="684"/>
      <c r="B37" s="141"/>
      <c r="C37" s="34"/>
      <c r="D37" s="546"/>
      <c r="E37" s="33"/>
      <c r="F37" s="152"/>
      <c r="G37" s="35"/>
      <c r="H37" s="152"/>
      <c r="I37" s="29"/>
      <c r="J37" s="152"/>
      <c r="K37" s="156"/>
      <c r="L37" s="255"/>
    </row>
    <row r="38" spans="1:12" s="2" customFormat="1" ht="18">
      <c r="A38" s="684"/>
      <c r="B38" s="88">
        <v>2</v>
      </c>
      <c r="C38" s="61" t="s">
        <v>145</v>
      </c>
      <c r="D38" s="547"/>
      <c r="E38" s="89"/>
      <c r="F38" s="159">
        <f>SUM(F39:F43)</f>
        <v>30</v>
      </c>
      <c r="G38" s="89"/>
      <c r="H38" s="158">
        <f>SUM(H39:H43)</f>
        <v>7.5</v>
      </c>
      <c r="I38" s="90"/>
      <c r="J38" s="159">
        <f>SUM(J39:J43)</f>
        <v>17.5</v>
      </c>
      <c r="K38" s="157"/>
      <c r="L38" s="256">
        <f>SUM(L39:L43)</f>
        <v>7.5</v>
      </c>
    </row>
    <row r="39" spans="1:12" s="2" customFormat="1" ht="53.25" customHeight="1" thickBot="1">
      <c r="A39" s="684"/>
      <c r="B39" s="46" t="s">
        <v>84</v>
      </c>
      <c r="C39" s="282" t="s">
        <v>146</v>
      </c>
      <c r="D39" s="545" t="s">
        <v>366</v>
      </c>
      <c r="E39" s="283" t="s">
        <v>365</v>
      </c>
      <c r="F39" s="284">
        <v>6</v>
      </c>
      <c r="G39" s="285" t="s">
        <v>196</v>
      </c>
      <c r="H39" s="287">
        <v>1.5</v>
      </c>
      <c r="I39" s="419" t="s">
        <v>199</v>
      </c>
      <c r="J39" s="287">
        <v>3.5</v>
      </c>
      <c r="K39" s="295" t="s">
        <v>208</v>
      </c>
      <c r="L39" s="288">
        <v>1.5</v>
      </c>
    </row>
    <row r="40" spans="1:12" s="2" customFormat="1" ht="31.5" thickTop="1" thickBot="1">
      <c r="A40" s="684"/>
      <c r="B40" s="46" t="s">
        <v>85</v>
      </c>
      <c r="C40" s="313" t="s">
        <v>22</v>
      </c>
      <c r="D40" s="545" t="s">
        <v>366</v>
      </c>
      <c r="E40" s="283" t="s">
        <v>365</v>
      </c>
      <c r="F40" s="287">
        <v>6</v>
      </c>
      <c r="G40" s="285" t="s">
        <v>196</v>
      </c>
      <c r="H40" s="287">
        <v>1.5</v>
      </c>
      <c r="I40" s="419" t="s">
        <v>199</v>
      </c>
      <c r="J40" s="287">
        <v>3.5</v>
      </c>
      <c r="K40" s="295" t="s">
        <v>209</v>
      </c>
      <c r="L40" s="288">
        <v>1.5</v>
      </c>
    </row>
    <row r="41" spans="1:12" s="2" customFormat="1" ht="31.5" thickTop="1" thickBot="1">
      <c r="A41" s="684"/>
      <c r="B41" s="46" t="s">
        <v>86</v>
      </c>
      <c r="C41" s="314" t="s">
        <v>147</v>
      </c>
      <c r="D41" s="545" t="s">
        <v>366</v>
      </c>
      <c r="E41" s="283" t="s">
        <v>365</v>
      </c>
      <c r="F41" s="289">
        <v>6</v>
      </c>
      <c r="G41" s="285" t="s">
        <v>196</v>
      </c>
      <c r="H41" s="287">
        <v>1.5</v>
      </c>
      <c r="I41" s="419" t="s">
        <v>199</v>
      </c>
      <c r="J41" s="287">
        <v>3.5</v>
      </c>
      <c r="K41" s="295" t="s">
        <v>210</v>
      </c>
      <c r="L41" s="288">
        <v>1.5</v>
      </c>
    </row>
    <row r="42" spans="1:12" s="2" customFormat="1" ht="31.5" thickTop="1" thickBot="1">
      <c r="A42" s="684"/>
      <c r="B42" s="46" t="s">
        <v>87</v>
      </c>
      <c r="C42" s="282" t="s">
        <v>23</v>
      </c>
      <c r="D42" s="545" t="s">
        <v>366</v>
      </c>
      <c r="E42" s="283" t="s">
        <v>365</v>
      </c>
      <c r="F42" s="287">
        <v>6</v>
      </c>
      <c r="G42" s="285" t="s">
        <v>196</v>
      </c>
      <c r="H42" s="287">
        <v>1.5</v>
      </c>
      <c r="I42" s="419" t="s">
        <v>199</v>
      </c>
      <c r="J42" s="287">
        <v>3.5</v>
      </c>
      <c r="K42" s="295" t="s">
        <v>211</v>
      </c>
      <c r="L42" s="288">
        <v>1.5</v>
      </c>
    </row>
    <row r="43" spans="1:12" s="2" customFormat="1" ht="31.5" thickTop="1" thickBot="1">
      <c r="A43" s="684"/>
      <c r="B43" s="32" t="s">
        <v>88</v>
      </c>
      <c r="C43" s="473" t="s">
        <v>368</v>
      </c>
      <c r="D43" s="545" t="s">
        <v>366</v>
      </c>
      <c r="E43" s="283" t="s">
        <v>365</v>
      </c>
      <c r="F43" s="289">
        <v>6</v>
      </c>
      <c r="G43" s="475" t="s">
        <v>196</v>
      </c>
      <c r="H43" s="474">
        <v>1.5</v>
      </c>
      <c r="I43" s="476" t="s">
        <v>199</v>
      </c>
      <c r="J43" s="474">
        <v>3.5</v>
      </c>
      <c r="K43" s="475" t="s">
        <v>226</v>
      </c>
      <c r="L43" s="477">
        <v>1.5</v>
      </c>
    </row>
    <row r="44" spans="1:12" s="2" customFormat="1" ht="18.75" thickTop="1">
      <c r="A44" s="478"/>
      <c r="B44" s="479"/>
      <c r="C44" s="480"/>
      <c r="D44" s="480"/>
      <c r="E44" s="481"/>
      <c r="F44" s="482"/>
      <c r="G44" s="483"/>
      <c r="H44" s="482"/>
      <c r="I44" s="484"/>
      <c r="J44" s="482"/>
      <c r="K44" s="485"/>
      <c r="L44" s="486"/>
    </row>
    <row r="45" spans="1:12" s="2" customFormat="1" ht="18">
      <c r="A45" s="270"/>
      <c r="B45" s="271"/>
      <c r="C45" s="218" t="s">
        <v>126</v>
      </c>
      <c r="D45" s="218"/>
      <c r="E45" s="272"/>
      <c r="F45" s="273">
        <f>SUM(F38,F33)</f>
        <v>48</v>
      </c>
      <c r="G45" s="274"/>
      <c r="H45" s="273">
        <f>SUM(H38,H33)</f>
        <v>12</v>
      </c>
      <c r="I45" s="248"/>
      <c r="J45" s="273">
        <f>SUM(J38,J33)</f>
        <v>28</v>
      </c>
      <c r="K45" s="191"/>
      <c r="L45" s="275">
        <f>SUM(L38,L33)</f>
        <v>12</v>
      </c>
    </row>
    <row r="46" spans="1:12" s="2" customFormat="1" ht="18">
      <c r="A46" s="270"/>
      <c r="B46" s="271"/>
      <c r="C46" s="218" t="s">
        <v>127</v>
      </c>
      <c r="D46" s="218"/>
      <c r="E46" s="677">
        <f>SUM(F45,H45,J45,L45)*35%</f>
        <v>35</v>
      </c>
      <c r="F46" s="677"/>
      <c r="G46" s="677"/>
      <c r="H46" s="677"/>
      <c r="I46" s="677"/>
      <c r="J46" s="677"/>
      <c r="K46" s="677"/>
      <c r="L46" s="678"/>
    </row>
    <row r="47" spans="1:12" s="2" customFormat="1" ht="18.75" thickBot="1">
      <c r="A47" s="487"/>
      <c r="B47" s="488"/>
      <c r="C47" s="489"/>
      <c r="D47" s="489"/>
      <c r="E47" s="490"/>
      <c r="F47" s="491"/>
      <c r="G47" s="492"/>
      <c r="H47" s="491"/>
      <c r="I47" s="493"/>
      <c r="J47" s="491"/>
      <c r="K47" s="494"/>
      <c r="L47" s="495"/>
    </row>
    <row r="48" spans="1:12" s="2" customFormat="1" ht="18.75" thickBot="1">
      <c r="A48" s="693" t="s">
        <v>248</v>
      </c>
      <c r="B48" s="694"/>
      <c r="C48" s="694"/>
      <c r="D48" s="694"/>
      <c r="E48" s="694"/>
      <c r="F48" s="694"/>
      <c r="G48" s="694"/>
      <c r="H48" s="694"/>
      <c r="I48" s="694"/>
      <c r="J48" s="694"/>
      <c r="K48" s="694"/>
      <c r="L48" s="695"/>
    </row>
    <row r="49" spans="1:12" s="2" customFormat="1" ht="18">
      <c r="A49" s="310"/>
      <c r="B49" s="311"/>
      <c r="C49" s="311"/>
      <c r="D49" s="311"/>
      <c r="E49" s="311"/>
      <c r="F49" s="311"/>
      <c r="G49" s="311"/>
      <c r="H49" s="311"/>
      <c r="I49" s="311"/>
      <c r="J49" s="311"/>
      <c r="K49" s="311"/>
      <c r="L49" s="312"/>
    </row>
    <row r="50" spans="1:12" s="2" customFormat="1" ht="18">
      <c r="A50" s="685" t="s">
        <v>159</v>
      </c>
      <c r="B50" s="656"/>
      <c r="C50" s="656"/>
      <c r="D50" s="656"/>
      <c r="E50" s="656"/>
      <c r="F50" s="656"/>
      <c r="G50" s="311"/>
      <c r="H50" s="311"/>
      <c r="I50" s="311"/>
      <c r="J50" s="311"/>
      <c r="K50" s="311"/>
      <c r="L50" s="312"/>
    </row>
    <row r="51" spans="1:12" s="2" customFormat="1" ht="18">
      <c r="A51" s="310"/>
      <c r="B51" s="280" t="s">
        <v>163</v>
      </c>
      <c r="C51" s="281" t="s">
        <v>20</v>
      </c>
      <c r="D51" s="281"/>
      <c r="E51" s="304"/>
      <c r="F51" s="278"/>
      <c r="G51" s="311"/>
      <c r="H51" s="311"/>
      <c r="I51" s="311"/>
      <c r="J51" s="311"/>
      <c r="K51" s="311"/>
      <c r="L51" s="312"/>
    </row>
    <row r="52" spans="1:12" s="2" customFormat="1" ht="18">
      <c r="A52" s="310"/>
      <c r="B52" s="279" t="s">
        <v>41</v>
      </c>
      <c r="C52" s="278" t="s">
        <v>178</v>
      </c>
      <c r="D52" s="278"/>
      <c r="E52" s="304"/>
      <c r="F52" s="278"/>
      <c r="G52" s="311"/>
      <c r="H52" s="311"/>
      <c r="I52" s="311"/>
      <c r="J52" s="311"/>
      <c r="K52" s="311"/>
      <c r="L52" s="312"/>
    </row>
    <row r="53" spans="1:12" s="2" customFormat="1" ht="18">
      <c r="A53" s="310"/>
      <c r="B53" s="279"/>
      <c r="C53" s="9" t="s">
        <v>179</v>
      </c>
      <c r="D53" s="9"/>
      <c r="E53" s="9"/>
      <c r="F53" s="278"/>
      <c r="G53" s="311"/>
      <c r="H53" s="311"/>
      <c r="I53" s="311"/>
      <c r="J53" s="311"/>
      <c r="K53" s="311"/>
      <c r="L53" s="312"/>
    </row>
    <row r="54" spans="1:12" s="2" customFormat="1" ht="18">
      <c r="A54" s="310"/>
      <c r="B54" s="279"/>
      <c r="C54" s="306" t="s">
        <v>180</v>
      </c>
      <c r="D54" s="306"/>
      <c r="E54" s="9"/>
      <c r="F54" s="278"/>
      <c r="G54" s="311"/>
      <c r="H54" s="311"/>
      <c r="I54" s="311"/>
      <c r="J54" s="311"/>
      <c r="K54" s="311"/>
      <c r="L54" s="312"/>
    </row>
    <row r="55" spans="1:12" s="2" customFormat="1" ht="18">
      <c r="A55" s="310"/>
      <c r="B55" s="280"/>
      <c r="C55" s="306" t="s">
        <v>181</v>
      </c>
      <c r="D55" s="306"/>
      <c r="E55" s="9"/>
      <c r="F55" s="278"/>
      <c r="G55" s="311"/>
      <c r="H55" s="311"/>
      <c r="I55" s="311"/>
      <c r="J55" s="311"/>
      <c r="K55" s="311"/>
      <c r="L55" s="312"/>
    </row>
    <row r="56" spans="1:12" s="2" customFormat="1" ht="18">
      <c r="A56" s="310"/>
      <c r="B56" s="280"/>
      <c r="C56" s="9"/>
      <c r="D56" s="9"/>
      <c r="E56" s="9"/>
      <c r="F56" s="278"/>
      <c r="G56" s="311"/>
      <c r="H56" s="311"/>
      <c r="I56" s="311"/>
      <c r="J56" s="311"/>
      <c r="K56" s="311"/>
      <c r="L56" s="312"/>
    </row>
    <row r="57" spans="1:12" s="2" customFormat="1" ht="18">
      <c r="A57" s="310"/>
      <c r="B57" s="279" t="s">
        <v>0</v>
      </c>
      <c r="C57" s="9" t="s">
        <v>218</v>
      </c>
      <c r="D57" s="9"/>
      <c r="E57" s="9"/>
      <c r="F57" s="278"/>
      <c r="G57" s="311"/>
      <c r="H57" s="311"/>
      <c r="I57" s="311"/>
      <c r="J57" s="311"/>
      <c r="K57" s="311"/>
      <c r="L57" s="312"/>
    </row>
    <row r="58" spans="1:12" s="2" customFormat="1" ht="18">
      <c r="A58" s="310"/>
      <c r="B58" s="280"/>
      <c r="C58" s="9" t="s">
        <v>245</v>
      </c>
      <c r="D58" s="9"/>
      <c r="E58" s="9"/>
      <c r="F58" s="278"/>
      <c r="G58" s="311"/>
      <c r="H58" s="311"/>
      <c r="I58" s="311"/>
      <c r="J58" s="311"/>
      <c r="K58" s="311"/>
      <c r="L58" s="312"/>
    </row>
    <row r="59" spans="1:12" s="2" customFormat="1" ht="18">
      <c r="A59" s="310"/>
      <c r="B59" s="280"/>
      <c r="C59" s="306" t="s">
        <v>200</v>
      </c>
      <c r="D59" s="306"/>
      <c r="E59" s="9"/>
      <c r="F59" s="278"/>
      <c r="G59" s="311"/>
      <c r="H59" s="311"/>
      <c r="I59" s="311"/>
      <c r="J59" s="311"/>
      <c r="K59" s="311"/>
      <c r="L59" s="312"/>
    </row>
    <row r="60" spans="1:12" s="2" customFormat="1" ht="18">
      <c r="A60" s="310"/>
      <c r="B60" s="280"/>
      <c r="C60" s="306" t="s">
        <v>243</v>
      </c>
      <c r="D60" s="306"/>
      <c r="E60" s="9"/>
      <c r="F60" s="278"/>
      <c r="G60" s="311"/>
      <c r="H60" s="311"/>
      <c r="I60" s="311"/>
      <c r="J60" s="311"/>
      <c r="K60" s="311"/>
      <c r="L60" s="312"/>
    </row>
    <row r="61" spans="1:12" s="2" customFormat="1" ht="18">
      <c r="A61" s="310"/>
      <c r="B61" s="280"/>
      <c r="C61" s="306" t="s">
        <v>186</v>
      </c>
      <c r="D61" s="306"/>
      <c r="E61" s="9"/>
      <c r="F61" s="278"/>
      <c r="G61" s="311"/>
      <c r="H61" s="311"/>
      <c r="I61" s="311"/>
      <c r="J61" s="311"/>
      <c r="K61" s="311"/>
      <c r="L61" s="312"/>
    </row>
    <row r="62" spans="1:12" s="2" customFormat="1" ht="18">
      <c r="A62" s="310"/>
      <c r="B62" s="280"/>
      <c r="C62" s="306"/>
      <c r="D62" s="306"/>
      <c r="E62" s="521"/>
      <c r="F62" s="278"/>
      <c r="G62" s="311"/>
      <c r="H62" s="311"/>
      <c r="I62" s="311"/>
      <c r="J62" s="311"/>
      <c r="K62" s="311"/>
      <c r="L62" s="312"/>
    </row>
    <row r="63" spans="1:12" s="2" customFormat="1" ht="18">
      <c r="A63" s="310"/>
      <c r="B63" s="280"/>
      <c r="C63" s="9" t="s">
        <v>184</v>
      </c>
      <c r="D63" s="9"/>
      <c r="E63" s="9"/>
      <c r="F63" s="278"/>
      <c r="G63" s="311"/>
      <c r="H63" s="311"/>
      <c r="I63" s="311"/>
      <c r="J63" s="311"/>
      <c r="K63" s="311"/>
      <c r="L63" s="312"/>
    </row>
    <row r="64" spans="1:12" s="2" customFormat="1" ht="18">
      <c r="A64" s="310"/>
      <c r="B64" s="280"/>
      <c r="C64" s="306" t="s">
        <v>185</v>
      </c>
      <c r="D64" s="306"/>
      <c r="E64" s="9"/>
      <c r="F64" s="278"/>
      <c r="G64" s="311"/>
      <c r="H64" s="311"/>
      <c r="I64" s="311"/>
      <c r="J64" s="311"/>
      <c r="K64" s="311"/>
      <c r="L64" s="312"/>
    </row>
    <row r="65" spans="1:12" s="2" customFormat="1" ht="18">
      <c r="A65" s="310"/>
      <c r="B65" s="280"/>
      <c r="C65" s="306" t="s">
        <v>193</v>
      </c>
      <c r="D65" s="306"/>
      <c r="E65" s="9"/>
      <c r="F65" s="278"/>
      <c r="G65" s="311"/>
      <c r="H65" s="311"/>
      <c r="I65" s="311"/>
      <c r="J65" s="311"/>
      <c r="K65" s="311"/>
      <c r="L65" s="312"/>
    </row>
    <row r="66" spans="1:12" s="2" customFormat="1" ht="18">
      <c r="A66" s="310"/>
      <c r="B66" s="280"/>
      <c r="C66" s="306" t="s">
        <v>187</v>
      </c>
      <c r="D66" s="306"/>
      <c r="E66" s="9"/>
      <c r="F66" s="278"/>
      <c r="G66" s="311"/>
      <c r="H66" s="311"/>
      <c r="I66" s="311"/>
      <c r="J66" s="311"/>
      <c r="K66" s="311"/>
      <c r="L66" s="312"/>
    </row>
    <row r="67" spans="1:12" s="2" customFormat="1" ht="18.75" thickBot="1">
      <c r="A67" s="310"/>
      <c r="B67" s="311"/>
      <c r="C67" s="311"/>
      <c r="D67" s="311"/>
      <c r="E67" s="311"/>
      <c r="F67" s="311"/>
      <c r="G67" s="311"/>
      <c r="H67" s="311"/>
      <c r="I67" s="311"/>
      <c r="J67" s="311"/>
      <c r="K67" s="311"/>
      <c r="L67" s="312"/>
    </row>
    <row r="68" spans="1:12" s="2" customFormat="1" ht="18.75" thickTop="1">
      <c r="A68" s="689" t="s">
        <v>97</v>
      </c>
      <c r="B68" s="164"/>
      <c r="C68" s="691" t="s">
        <v>98</v>
      </c>
      <c r="D68" s="699" t="s">
        <v>364</v>
      </c>
      <c r="E68" s="696" t="s">
        <v>56</v>
      </c>
      <c r="F68" s="697"/>
      <c r="G68" s="697"/>
      <c r="H68" s="698"/>
      <c r="I68" s="674" t="s">
        <v>215</v>
      </c>
      <c r="J68" s="675"/>
      <c r="K68" s="675"/>
      <c r="L68" s="676"/>
    </row>
    <row r="69" spans="1:12" s="2" customFormat="1" ht="40.5">
      <c r="A69" s="690"/>
      <c r="B69" s="165"/>
      <c r="C69" s="692"/>
      <c r="D69" s="700"/>
      <c r="E69" s="172" t="s">
        <v>165</v>
      </c>
      <c r="F69" s="434" t="s">
        <v>124</v>
      </c>
      <c r="G69" s="174" t="s">
        <v>182</v>
      </c>
      <c r="H69" s="435" t="s">
        <v>124</v>
      </c>
      <c r="I69" s="293" t="s">
        <v>191</v>
      </c>
      <c r="J69" s="431" t="s">
        <v>124</v>
      </c>
      <c r="K69" s="294" t="s">
        <v>223</v>
      </c>
      <c r="L69" s="432" t="s">
        <v>124</v>
      </c>
    </row>
    <row r="70" spans="1:12" s="2" customFormat="1" ht="18">
      <c r="A70" s="166"/>
      <c r="B70" s="32"/>
      <c r="C70" s="36"/>
      <c r="D70" s="520"/>
      <c r="E70" s="33"/>
      <c r="F70" s="152"/>
      <c r="G70" s="35"/>
      <c r="H70" s="35"/>
      <c r="I70" s="29"/>
      <c r="J70" s="147"/>
      <c r="K70" s="147"/>
      <c r="L70" s="31"/>
    </row>
    <row r="71" spans="1:12" s="2" customFormat="1" ht="18" customHeight="1">
      <c r="A71" s="684" t="s">
        <v>62</v>
      </c>
      <c r="B71" s="51">
        <v>1</v>
      </c>
      <c r="C71" s="87" t="s">
        <v>24</v>
      </c>
      <c r="D71" s="87"/>
      <c r="E71" s="52"/>
      <c r="F71" s="158">
        <f>SUM(F72:F73)</f>
        <v>7</v>
      </c>
      <c r="G71" s="52"/>
      <c r="H71" s="158">
        <f>SUM(H72:H73)</f>
        <v>0</v>
      </c>
      <c r="I71" s="53"/>
      <c r="J71" s="158">
        <f>SUM(J72:J73)</f>
        <v>5</v>
      </c>
      <c r="K71" s="148"/>
      <c r="L71" s="253">
        <f>SUM(L72:L73)</f>
        <v>3</v>
      </c>
    </row>
    <row r="72" spans="1:12" s="2" customFormat="1" ht="25.5">
      <c r="A72" s="684"/>
      <c r="B72" s="63" t="s">
        <v>81</v>
      </c>
      <c r="C72" s="48" t="s">
        <v>171</v>
      </c>
      <c r="D72" s="48" t="s">
        <v>366</v>
      </c>
      <c r="E72" s="48"/>
      <c r="F72" s="171">
        <v>3.5</v>
      </c>
      <c r="G72" s="184"/>
      <c r="H72" s="171">
        <v>0</v>
      </c>
      <c r="I72" s="297" t="s">
        <v>244</v>
      </c>
      <c r="J72" s="171">
        <v>2.5</v>
      </c>
      <c r="K72" s="295" t="s">
        <v>231</v>
      </c>
      <c r="L72" s="262">
        <v>1.5</v>
      </c>
    </row>
    <row r="73" spans="1:12" s="2" customFormat="1" ht="27" thickBot="1">
      <c r="A73" s="684"/>
      <c r="B73" s="56" t="s">
        <v>82</v>
      </c>
      <c r="C73" s="62" t="s">
        <v>172</v>
      </c>
      <c r="D73" s="62" t="s">
        <v>366</v>
      </c>
      <c r="E73" s="62"/>
      <c r="F73" s="190">
        <v>3.5</v>
      </c>
      <c r="G73" s="189"/>
      <c r="H73" s="190">
        <v>0</v>
      </c>
      <c r="I73" s="291" t="s">
        <v>244</v>
      </c>
      <c r="J73" s="190">
        <v>2.5</v>
      </c>
      <c r="K73" s="296" t="s">
        <v>232</v>
      </c>
      <c r="L73" s="258">
        <v>1.5</v>
      </c>
    </row>
    <row r="74" spans="1:12" s="2" customFormat="1" ht="18.75" thickTop="1">
      <c r="A74" s="684"/>
      <c r="B74" s="141"/>
      <c r="C74" s="34"/>
      <c r="D74" s="34"/>
      <c r="E74" s="30"/>
      <c r="F74" s="151"/>
      <c r="G74" s="104"/>
      <c r="H74" s="151"/>
      <c r="I74" s="29"/>
      <c r="J74" s="151"/>
      <c r="K74" s="147"/>
      <c r="L74" s="259"/>
    </row>
    <row r="75" spans="1:12" s="2" customFormat="1" ht="18">
      <c r="A75" s="684"/>
      <c r="B75" s="60">
        <v>2</v>
      </c>
      <c r="C75" s="65" t="s">
        <v>26</v>
      </c>
      <c r="D75" s="65"/>
      <c r="E75" s="48"/>
      <c r="F75" s="160">
        <f>SUM(F76:F78)</f>
        <v>10.5</v>
      </c>
      <c r="G75" s="89"/>
      <c r="H75" s="160">
        <f>SUM(H76:H78)</f>
        <v>0</v>
      </c>
      <c r="I75" s="49"/>
      <c r="J75" s="160">
        <f>SUM(J76:J78)</f>
        <v>7.5</v>
      </c>
      <c r="K75" s="149"/>
      <c r="L75" s="260">
        <f>SUM(L76:L78)</f>
        <v>4.5</v>
      </c>
    </row>
    <row r="76" spans="1:12" s="2" customFormat="1" ht="30.75">
      <c r="A76" s="684"/>
      <c r="B76" s="46" t="s">
        <v>84</v>
      </c>
      <c r="C76" s="66" t="s">
        <v>330</v>
      </c>
      <c r="D76" s="66" t="s">
        <v>366</v>
      </c>
      <c r="E76" s="47"/>
      <c r="F76" s="181">
        <v>3.5</v>
      </c>
      <c r="G76" s="184"/>
      <c r="H76" s="181">
        <v>0</v>
      </c>
      <c r="I76" s="297" t="s">
        <v>244</v>
      </c>
      <c r="J76" s="181">
        <v>2.5</v>
      </c>
      <c r="K76" s="295" t="s">
        <v>233</v>
      </c>
      <c r="L76" s="254">
        <v>1.5</v>
      </c>
    </row>
    <row r="77" spans="1:12" s="2" customFormat="1" ht="30.75">
      <c r="A77" s="684"/>
      <c r="B77" s="46" t="s">
        <v>85</v>
      </c>
      <c r="C77" s="66" t="s">
        <v>331</v>
      </c>
      <c r="D77" s="66" t="s">
        <v>366</v>
      </c>
      <c r="E77" s="47"/>
      <c r="F77" s="181">
        <v>3.5</v>
      </c>
      <c r="G77" s="184"/>
      <c r="H77" s="181">
        <v>0</v>
      </c>
      <c r="I77" s="297" t="s">
        <v>244</v>
      </c>
      <c r="J77" s="181">
        <v>2.5</v>
      </c>
      <c r="K77" s="295" t="s">
        <v>234</v>
      </c>
      <c r="L77" s="254">
        <v>1.5</v>
      </c>
    </row>
    <row r="78" spans="1:12" s="2" customFormat="1" ht="30.75" customHeight="1" thickBot="1">
      <c r="A78" s="684"/>
      <c r="B78" s="56" t="s">
        <v>86</v>
      </c>
      <c r="C78" s="292" t="s">
        <v>332</v>
      </c>
      <c r="D78" s="292" t="s">
        <v>366</v>
      </c>
      <c r="E78" s="57"/>
      <c r="F78" s="182">
        <v>3.5</v>
      </c>
      <c r="G78" s="183"/>
      <c r="H78" s="182"/>
      <c r="I78" s="291" t="s">
        <v>244</v>
      </c>
      <c r="J78" s="182">
        <v>2.5</v>
      </c>
      <c r="K78" s="296" t="s">
        <v>235</v>
      </c>
      <c r="L78" s="257">
        <v>1.5</v>
      </c>
    </row>
    <row r="79" spans="1:12" s="2" customFormat="1" ht="18.75" thickTop="1">
      <c r="A79" s="684"/>
      <c r="B79" s="141"/>
      <c r="C79" s="34"/>
      <c r="D79" s="34"/>
      <c r="E79" s="33"/>
      <c r="F79" s="152"/>
      <c r="G79" s="35"/>
      <c r="H79" s="152"/>
      <c r="I79" s="29"/>
      <c r="J79" s="152"/>
      <c r="K79" s="147"/>
      <c r="L79" s="255"/>
    </row>
    <row r="80" spans="1:12" s="2" customFormat="1" ht="18">
      <c r="A80" s="684"/>
      <c r="B80" s="60">
        <v>3</v>
      </c>
      <c r="C80" s="67" t="s">
        <v>80</v>
      </c>
      <c r="D80" s="67"/>
      <c r="E80" s="47"/>
      <c r="F80" s="161">
        <f>SUM(F81:F83)</f>
        <v>10.5</v>
      </c>
      <c r="G80" s="66"/>
      <c r="H80" s="161">
        <f>SUM(H81:H83)</f>
        <v>0</v>
      </c>
      <c r="I80" s="49"/>
      <c r="J80" s="161">
        <f>SUM(J81:J83)</f>
        <v>7.5</v>
      </c>
      <c r="K80" s="149"/>
      <c r="L80" s="261">
        <f>SUM(L81:L83)</f>
        <v>4.5</v>
      </c>
    </row>
    <row r="81" spans="1:13" s="2" customFormat="1" ht="25.5">
      <c r="A81" s="684"/>
      <c r="B81" s="46" t="s">
        <v>89</v>
      </c>
      <c r="C81" s="68" t="s">
        <v>369</v>
      </c>
      <c r="D81" s="68" t="s">
        <v>366</v>
      </c>
      <c r="E81" s="48"/>
      <c r="F81" s="171">
        <v>3.5</v>
      </c>
      <c r="G81" s="184"/>
      <c r="H81" s="171">
        <v>0</v>
      </c>
      <c r="I81" s="297" t="s">
        <v>244</v>
      </c>
      <c r="J81" s="171">
        <v>2.5</v>
      </c>
      <c r="K81" s="295" t="s">
        <v>236</v>
      </c>
      <c r="L81" s="262">
        <v>1.5</v>
      </c>
    </row>
    <row r="82" spans="1:13" s="2" customFormat="1" ht="30.75">
      <c r="A82" s="684"/>
      <c r="B82" s="46" t="s">
        <v>90</v>
      </c>
      <c r="C82" s="66" t="s">
        <v>166</v>
      </c>
      <c r="D82" s="66" t="s">
        <v>366</v>
      </c>
      <c r="E82" s="69"/>
      <c r="F82" s="187">
        <v>3.5</v>
      </c>
      <c r="G82" s="184"/>
      <c r="H82" s="187">
        <v>0</v>
      </c>
      <c r="I82" s="297" t="s">
        <v>244</v>
      </c>
      <c r="J82" s="187">
        <v>2.5</v>
      </c>
      <c r="K82" s="295" t="s">
        <v>237</v>
      </c>
      <c r="L82" s="263">
        <v>1.5</v>
      </c>
    </row>
    <row r="83" spans="1:13" s="2" customFormat="1" ht="27" thickBot="1">
      <c r="A83" s="684"/>
      <c r="B83" s="56" t="s">
        <v>91</v>
      </c>
      <c r="C83" s="58" t="s">
        <v>333</v>
      </c>
      <c r="D83" s="58" t="s">
        <v>366</v>
      </c>
      <c r="E83" s="64"/>
      <c r="F83" s="188">
        <v>3.5</v>
      </c>
      <c r="G83" s="189"/>
      <c r="H83" s="188">
        <v>0</v>
      </c>
      <c r="I83" s="291" t="s">
        <v>244</v>
      </c>
      <c r="J83" s="188">
        <v>2.5</v>
      </c>
      <c r="K83" s="296" t="s">
        <v>238</v>
      </c>
      <c r="L83" s="264">
        <v>1.5</v>
      </c>
    </row>
    <row r="84" spans="1:13" s="2" customFormat="1" ht="18.75" thickTop="1">
      <c r="A84" s="684"/>
      <c r="B84" s="141"/>
      <c r="C84" s="30"/>
      <c r="D84" s="30"/>
      <c r="E84" s="30"/>
      <c r="F84" s="151"/>
      <c r="G84" s="37"/>
      <c r="H84" s="151"/>
      <c r="I84" s="29"/>
      <c r="J84" s="151"/>
      <c r="K84" s="147"/>
      <c r="L84" s="259"/>
    </row>
    <row r="85" spans="1:13" s="2" customFormat="1" ht="18">
      <c r="A85" s="684"/>
      <c r="B85" s="60">
        <v>4</v>
      </c>
      <c r="C85" s="70" t="s">
        <v>25</v>
      </c>
      <c r="D85" s="70"/>
      <c r="E85" s="48"/>
      <c r="F85" s="160">
        <f>SUM(F86:F86)</f>
        <v>3.5</v>
      </c>
      <c r="G85" s="89"/>
      <c r="H85" s="160">
        <f>SUM(H86:H86)</f>
        <v>0</v>
      </c>
      <c r="I85" s="49"/>
      <c r="J85" s="160">
        <f>SUM(J86)</f>
        <v>3</v>
      </c>
      <c r="K85" s="149"/>
      <c r="L85" s="260">
        <f>SUM(L86:L86)</f>
        <v>1.5</v>
      </c>
    </row>
    <row r="86" spans="1:13" s="2" customFormat="1" ht="25.5">
      <c r="A86" s="684"/>
      <c r="B86" s="46" t="s">
        <v>92</v>
      </c>
      <c r="C86" s="71" t="s">
        <v>334</v>
      </c>
      <c r="D86" s="71" t="s">
        <v>366</v>
      </c>
      <c r="E86" s="48"/>
      <c r="F86" s="171">
        <v>3.5</v>
      </c>
      <c r="G86" s="184"/>
      <c r="H86" s="171">
        <v>0</v>
      </c>
      <c r="I86" s="297" t="s">
        <v>244</v>
      </c>
      <c r="J86" s="171">
        <v>3</v>
      </c>
      <c r="K86" s="295" t="s">
        <v>230</v>
      </c>
      <c r="L86" s="262">
        <v>1.5</v>
      </c>
      <c r="M86" s="180"/>
    </row>
    <row r="87" spans="1:13" s="2" customFormat="1" ht="18">
      <c r="A87" s="684"/>
      <c r="B87" s="141"/>
      <c r="C87" s="37"/>
      <c r="D87" s="37"/>
      <c r="E87" s="30"/>
      <c r="F87" s="151"/>
      <c r="G87" s="37"/>
      <c r="H87" s="151"/>
      <c r="I87" s="29"/>
      <c r="J87" s="151"/>
      <c r="K87" s="147"/>
      <c r="L87" s="259"/>
    </row>
    <row r="88" spans="1:13" s="2" customFormat="1" ht="18">
      <c r="A88" s="684"/>
      <c r="B88" s="60">
        <v>5</v>
      </c>
      <c r="C88" s="72" t="s">
        <v>30</v>
      </c>
      <c r="D88" s="72"/>
      <c r="E88" s="48"/>
      <c r="F88" s="160">
        <f>SUM(F89:F92)</f>
        <v>14</v>
      </c>
      <c r="G88" s="89"/>
      <c r="H88" s="160">
        <f>SUM(H89:H92)</f>
        <v>0</v>
      </c>
      <c r="I88" s="49"/>
      <c r="J88" s="160">
        <f>SUM(J89:J92)</f>
        <v>12</v>
      </c>
      <c r="K88" s="149"/>
      <c r="L88" s="260">
        <f>SUM(L89:L92)</f>
        <v>6</v>
      </c>
    </row>
    <row r="89" spans="1:13" s="2" customFormat="1" ht="25.5">
      <c r="A89" s="684"/>
      <c r="B89" s="46" t="s">
        <v>93</v>
      </c>
      <c r="C89" s="73" t="s">
        <v>167</v>
      </c>
      <c r="D89" s="73" t="s">
        <v>366</v>
      </c>
      <c r="E89" s="48"/>
      <c r="F89" s="171">
        <v>3.5</v>
      </c>
      <c r="G89" s="184"/>
      <c r="H89" s="171">
        <v>0</v>
      </c>
      <c r="I89" s="297" t="s">
        <v>244</v>
      </c>
      <c r="J89" s="171">
        <v>3</v>
      </c>
      <c r="K89" s="295" t="s">
        <v>239</v>
      </c>
      <c r="L89" s="262">
        <v>1.5</v>
      </c>
    </row>
    <row r="90" spans="1:13" s="2" customFormat="1" ht="25.5">
      <c r="A90" s="684"/>
      <c r="B90" s="46" t="s">
        <v>94</v>
      </c>
      <c r="C90" s="73" t="s">
        <v>168</v>
      </c>
      <c r="D90" s="73" t="s">
        <v>366</v>
      </c>
      <c r="E90" s="48"/>
      <c r="F90" s="171">
        <v>3.5</v>
      </c>
      <c r="G90" s="184"/>
      <c r="H90" s="171">
        <v>0</v>
      </c>
      <c r="I90" s="297" t="s">
        <v>244</v>
      </c>
      <c r="J90" s="171">
        <v>3</v>
      </c>
      <c r="K90" s="295" t="s">
        <v>240</v>
      </c>
      <c r="L90" s="262">
        <v>1.5</v>
      </c>
    </row>
    <row r="91" spans="1:13" s="2" customFormat="1" ht="25.5">
      <c r="A91" s="684"/>
      <c r="B91" s="46" t="s">
        <v>95</v>
      </c>
      <c r="C91" s="73" t="s">
        <v>169</v>
      </c>
      <c r="D91" s="73" t="s">
        <v>366</v>
      </c>
      <c r="E91" s="48"/>
      <c r="F91" s="171">
        <v>3.5</v>
      </c>
      <c r="G91" s="184"/>
      <c r="H91" s="171">
        <v>0</v>
      </c>
      <c r="I91" s="297" t="s">
        <v>244</v>
      </c>
      <c r="J91" s="171">
        <v>3</v>
      </c>
      <c r="K91" s="295" t="s">
        <v>241</v>
      </c>
      <c r="L91" s="262">
        <v>1.5</v>
      </c>
      <c r="M91" s="262"/>
    </row>
    <row r="92" spans="1:13" s="2" customFormat="1" ht="27" thickBot="1">
      <c r="A92" s="688"/>
      <c r="B92" s="54" t="s">
        <v>96</v>
      </c>
      <c r="C92" s="74" t="s">
        <v>170</v>
      </c>
      <c r="D92" s="74" t="s">
        <v>366</v>
      </c>
      <c r="E92" s="75"/>
      <c r="F92" s="171">
        <v>3.5</v>
      </c>
      <c r="G92" s="186"/>
      <c r="H92" s="185">
        <v>0</v>
      </c>
      <c r="I92" s="291" t="s">
        <v>244</v>
      </c>
      <c r="J92" s="185">
        <v>3</v>
      </c>
      <c r="K92" s="296" t="s">
        <v>242</v>
      </c>
      <c r="L92" s="262">
        <v>1.5</v>
      </c>
    </row>
    <row r="93" spans="1:13" ht="16.5" thickTop="1" thickBot="1">
      <c r="A93" s="38"/>
      <c r="B93" s="39"/>
      <c r="C93" s="40"/>
      <c r="D93" s="40"/>
      <c r="E93" s="40"/>
      <c r="F93" s="153"/>
      <c r="G93" s="162"/>
      <c r="H93" s="40"/>
      <c r="I93" s="41"/>
      <c r="J93" s="153"/>
      <c r="K93" s="150"/>
      <c r="L93" s="42"/>
    </row>
    <row r="94" spans="1:13" ht="15">
      <c r="A94" s="265"/>
      <c r="B94" s="12"/>
      <c r="C94" s="9"/>
      <c r="D94" s="9"/>
      <c r="E94" s="9"/>
      <c r="F94" s="9"/>
      <c r="G94" s="9"/>
      <c r="H94" s="9"/>
      <c r="I94" s="21"/>
      <c r="J94" s="21"/>
      <c r="K94" s="21"/>
      <c r="L94" s="143"/>
    </row>
    <row r="95" spans="1:13" ht="15">
      <c r="A95" s="265"/>
      <c r="B95" s="12"/>
      <c r="C95" s="218" t="s">
        <v>128</v>
      </c>
      <c r="D95" s="218"/>
      <c r="E95" s="9"/>
      <c r="F95" s="191">
        <f>SUM(F88,F85,F80,F75,F71)</f>
        <v>45.5</v>
      </c>
      <c r="G95" s="192"/>
      <c r="H95" s="191">
        <f>SUM(H88,H85,H80,H75,H71)</f>
        <v>0</v>
      </c>
      <c r="I95" s="192"/>
      <c r="J95" s="191">
        <f>SUM(J88,J85,J80,J75,J71)</f>
        <v>35</v>
      </c>
      <c r="K95" s="192"/>
      <c r="L95" s="266">
        <f>SUM(L88,L85,L80,L75,L71)</f>
        <v>19.5</v>
      </c>
    </row>
    <row r="96" spans="1:13" ht="16.5" thickBot="1">
      <c r="A96" s="276"/>
      <c r="B96" s="277"/>
      <c r="C96" s="178" t="s">
        <v>129</v>
      </c>
      <c r="D96" s="178"/>
      <c r="E96" s="98"/>
      <c r="F96" s="686">
        <f>SUM(F95,H95,J95,L95)*65%</f>
        <v>65</v>
      </c>
      <c r="G96" s="686"/>
      <c r="H96" s="686"/>
      <c r="I96" s="686"/>
      <c r="J96" s="686"/>
      <c r="K96" s="686"/>
      <c r="L96" s="687"/>
    </row>
    <row r="97" spans="1:12" ht="30" customHeight="1" thickTop="1" thickBot="1">
      <c r="A97" s="267"/>
      <c r="B97" s="268"/>
      <c r="C97" s="269" t="s">
        <v>130</v>
      </c>
      <c r="D97" s="269"/>
      <c r="E97" s="145"/>
      <c r="F97" s="436">
        <f>+F96+E46</f>
        <v>100</v>
      </c>
      <c r="G97" s="437"/>
      <c r="H97" s="437"/>
      <c r="I97" s="437"/>
      <c r="J97" s="437"/>
      <c r="K97" s="437"/>
      <c r="L97" s="438"/>
    </row>
  </sheetData>
  <mergeCells count="20">
    <mergeCell ref="F96:L96"/>
    <mergeCell ref="A71:A92"/>
    <mergeCell ref="A30:A31"/>
    <mergeCell ref="C30:C31"/>
    <mergeCell ref="A48:L48"/>
    <mergeCell ref="I68:L68"/>
    <mergeCell ref="E68:H68"/>
    <mergeCell ref="C68:C69"/>
    <mergeCell ref="A68:A69"/>
    <mergeCell ref="A50:F50"/>
    <mergeCell ref="D30:D31"/>
    <mergeCell ref="D68:D69"/>
    <mergeCell ref="A6:L7"/>
    <mergeCell ref="I30:L30"/>
    <mergeCell ref="E46:L46"/>
    <mergeCell ref="E30:H30"/>
    <mergeCell ref="A9:L9"/>
    <mergeCell ref="A33:A43"/>
    <mergeCell ref="A12:F12"/>
    <mergeCell ref="A5:L5"/>
  </mergeCells>
  <hyperlinks>
    <hyperlink ref="I34" r:id="rId1"/>
    <hyperlink ref="I35:I36" r:id="rId2" display="https://xxxkab.go.id/mainmenu/detail/alamat"/>
    <hyperlink ref="I39:I42" r:id="rId3" display="https://xxxkab.go.id/mainmenu/detail/alamat"/>
    <hyperlink ref="I43" r:id="rId4"/>
  </hyperlinks>
  <printOptions horizontalCentered="1"/>
  <pageMargins left="0.12" right="0.11" top="0.12" bottom="0.12" header="0.13" footer="0"/>
  <pageSetup paperSize="256" scale="52" orientation="landscape" horizontalDpi="4294967292" r:id="rId5"/>
  <rowBreaks count="1" manualBreakCount="1">
    <brk id="47" max="11" man="1"/>
  </rowBreaks>
  <drawing r:id="rId6"/>
  <legacyDrawing r:id="rId7"/>
  <oleObjects>
    <oleObject progId="Word.Picture.8" shapeId="2049" r:id="rId8"/>
  </oleObjects>
</worksheet>
</file>

<file path=xl/worksheets/sheet4.xml><?xml version="1.0" encoding="utf-8"?>
<worksheet xmlns="http://schemas.openxmlformats.org/spreadsheetml/2006/main" xmlns:r="http://schemas.openxmlformats.org/officeDocument/2006/relationships">
  <dimension ref="A1:M119"/>
  <sheetViews>
    <sheetView view="pageBreakPreview" topLeftCell="A70" zoomScale="60" zoomScaleNormal="83" zoomScalePageLayoutView="54" workbookViewId="0">
      <selection activeCell="F2" sqref="F2"/>
    </sheetView>
  </sheetViews>
  <sheetFormatPr defaultColWidth="5.42578125" defaultRowHeight="30" customHeight="1"/>
  <cols>
    <col min="1" max="1" width="5.85546875" style="21" customWidth="1"/>
    <col min="2" max="2" width="5" style="25" customWidth="1"/>
    <col min="3" max="3" width="81.85546875" style="21" customWidth="1"/>
    <col min="4" max="4" width="25.5703125" style="21" customWidth="1"/>
    <col min="5" max="5" width="31.42578125" style="21" customWidth="1"/>
    <col min="6" max="6" width="20.7109375" style="21" customWidth="1"/>
    <col min="7" max="7" width="19.7109375" style="21" customWidth="1"/>
    <col min="8" max="8" width="9.42578125" style="21" customWidth="1"/>
    <col min="9" max="9" width="28.7109375" style="21" customWidth="1"/>
    <col min="10" max="10" width="11.140625" style="21" customWidth="1"/>
    <col min="11" max="11" width="25.140625" style="21" customWidth="1"/>
    <col min="12" max="12" width="20.28515625" style="21" customWidth="1"/>
    <col min="13" max="13" width="9.85546875" style="21" bestFit="1" customWidth="1"/>
    <col min="14" max="249" width="9.140625" style="21" customWidth="1"/>
    <col min="250" max="250" width="4.42578125" style="21" customWidth="1"/>
    <col min="251" max="16384" width="5.42578125" style="21"/>
  </cols>
  <sheetData>
    <row r="1" spans="1:12" ht="24.75" customHeight="1">
      <c r="D1" s="499"/>
      <c r="E1" s="499"/>
    </row>
    <row r="2" spans="1:12" ht="30" customHeight="1">
      <c r="D2" s="499"/>
      <c r="E2" s="499"/>
    </row>
    <row r="3" spans="1:12" ht="30" customHeight="1">
      <c r="D3" s="499"/>
      <c r="E3" s="499"/>
    </row>
    <row r="4" spans="1:12" ht="30" customHeight="1">
      <c r="A4" s="637" t="s">
        <v>379</v>
      </c>
      <c r="B4" s="637"/>
      <c r="C4" s="637"/>
      <c r="D4" s="637"/>
      <c r="E4" s="637"/>
      <c r="F4" s="637"/>
      <c r="G4" s="637"/>
      <c r="H4" s="637"/>
      <c r="I4" s="637"/>
      <c r="J4" s="637"/>
      <c r="K4" s="637"/>
      <c r="L4" s="637"/>
    </row>
    <row r="5" spans="1:12" ht="13.5" customHeight="1">
      <c r="D5" s="635"/>
      <c r="E5" s="635"/>
    </row>
    <row r="6" spans="1:12" ht="14.25" customHeight="1">
      <c r="A6" s="659" t="s">
        <v>116</v>
      </c>
      <c r="B6" s="660"/>
      <c r="C6" s="660"/>
      <c r="D6" s="660"/>
      <c r="E6" s="660"/>
      <c r="F6" s="660"/>
      <c r="G6" s="660"/>
      <c r="H6" s="660"/>
      <c r="I6" s="660"/>
      <c r="J6" s="660"/>
      <c r="K6" s="660"/>
      <c r="L6" s="660"/>
    </row>
    <row r="7" spans="1:12" ht="12.75" customHeight="1">
      <c r="A7" s="659"/>
      <c r="B7" s="660"/>
      <c r="C7" s="660"/>
      <c r="D7" s="660"/>
      <c r="E7" s="660"/>
      <c r="F7" s="660"/>
      <c r="G7" s="660"/>
      <c r="H7" s="660"/>
      <c r="I7" s="660"/>
      <c r="J7" s="660"/>
      <c r="K7" s="660"/>
      <c r="L7" s="660"/>
    </row>
    <row r="8" spans="1:12" s="22" customFormat="1" ht="12.75" customHeight="1" thickBot="1">
      <c r="B8" s="25"/>
    </row>
    <row r="9" spans="1:12" ht="24" customHeight="1" thickBot="1">
      <c r="A9" s="681" t="s">
        <v>246</v>
      </c>
      <c r="B9" s="682"/>
      <c r="C9" s="682"/>
      <c r="D9" s="682"/>
      <c r="E9" s="682"/>
      <c r="F9" s="682"/>
      <c r="G9" s="682"/>
      <c r="H9" s="682"/>
      <c r="I9" s="682"/>
      <c r="J9" s="682"/>
      <c r="K9" s="682"/>
      <c r="L9" s="683"/>
    </row>
    <row r="10" spans="1:12" ht="12.75" customHeight="1" thickTop="1">
      <c r="A10" s="298"/>
      <c r="B10" s="299"/>
      <c r="C10" s="299"/>
      <c r="D10" s="299"/>
      <c r="E10" s="299"/>
      <c r="F10" s="299"/>
      <c r="G10" s="299"/>
      <c r="H10" s="299"/>
      <c r="I10" s="299"/>
      <c r="J10" s="299"/>
      <c r="K10" s="299"/>
      <c r="L10" s="300"/>
    </row>
    <row r="11" spans="1:12" ht="24" customHeight="1">
      <c r="A11" s="685" t="s">
        <v>159</v>
      </c>
      <c r="B11" s="656"/>
      <c r="C11" s="656"/>
      <c r="D11" s="656"/>
      <c r="E11" s="656"/>
      <c r="F11" s="656"/>
      <c r="G11" s="301"/>
      <c r="H11" s="301"/>
      <c r="I11" s="301"/>
      <c r="J11" s="301"/>
      <c r="K11" s="301"/>
      <c r="L11" s="302"/>
    </row>
    <row r="12" spans="1:12" ht="18">
      <c r="A12" s="303" t="s">
        <v>33</v>
      </c>
      <c r="B12" s="281" t="s">
        <v>19</v>
      </c>
      <c r="C12" s="304"/>
      <c r="D12" s="304"/>
      <c r="E12" s="281"/>
      <c r="F12" s="281"/>
      <c r="G12" s="301"/>
      <c r="H12" s="301"/>
      <c r="I12" s="301"/>
      <c r="J12" s="301"/>
      <c r="K12" s="301"/>
      <c r="L12" s="302"/>
    </row>
    <row r="13" spans="1:12" ht="18">
      <c r="A13" s="305" t="s">
        <v>41</v>
      </c>
      <c r="B13" s="278" t="s">
        <v>173</v>
      </c>
      <c r="C13" s="304"/>
      <c r="D13" s="304"/>
      <c r="E13" s="281"/>
      <c r="F13" s="281"/>
      <c r="G13" s="301"/>
      <c r="H13" s="301"/>
      <c r="I13" s="301"/>
      <c r="J13" s="301"/>
      <c r="K13" s="301"/>
      <c r="L13" s="302"/>
    </row>
    <row r="14" spans="1:12" ht="18">
      <c r="A14" s="305"/>
      <c r="B14" s="9" t="s">
        <v>174</v>
      </c>
      <c r="C14" s="9"/>
      <c r="D14" s="9"/>
      <c r="E14" s="281"/>
      <c r="F14" s="281"/>
      <c r="G14" s="301"/>
      <c r="H14" s="301"/>
      <c r="I14" s="301"/>
      <c r="J14" s="301"/>
      <c r="K14" s="301"/>
      <c r="L14" s="302"/>
    </row>
    <row r="15" spans="1:12" ht="18">
      <c r="A15" s="305"/>
      <c r="B15" s="306" t="s">
        <v>160</v>
      </c>
      <c r="C15" s="9" t="s">
        <v>162</v>
      </c>
      <c r="D15" s="9"/>
      <c r="E15" s="281"/>
      <c r="F15" s="281"/>
      <c r="G15" s="301"/>
      <c r="H15" s="301"/>
      <c r="I15" s="301"/>
      <c r="J15" s="301"/>
      <c r="K15" s="301"/>
      <c r="L15" s="302"/>
    </row>
    <row r="16" spans="1:12" ht="18">
      <c r="A16" s="303"/>
      <c r="B16" s="306" t="s">
        <v>37</v>
      </c>
      <c r="C16" s="9" t="s">
        <v>161</v>
      </c>
      <c r="D16" s="9"/>
      <c r="E16" s="281"/>
      <c r="F16" s="281"/>
      <c r="G16" s="301"/>
      <c r="H16" s="301"/>
      <c r="I16" s="301"/>
      <c r="J16" s="301"/>
      <c r="K16" s="301"/>
      <c r="L16" s="302"/>
    </row>
    <row r="17" spans="1:12" ht="18">
      <c r="A17" s="303"/>
      <c r="B17" s="9" t="s">
        <v>40</v>
      </c>
      <c r="C17" s="9" t="s">
        <v>176</v>
      </c>
      <c r="D17" s="9"/>
      <c r="E17" s="281"/>
      <c r="F17" s="281"/>
      <c r="G17" s="301"/>
      <c r="H17" s="301"/>
      <c r="I17" s="301"/>
      <c r="J17" s="301"/>
      <c r="K17" s="301"/>
      <c r="L17" s="302"/>
    </row>
    <row r="18" spans="1:12" ht="14.25" customHeight="1">
      <c r="A18" s="303"/>
      <c r="B18" s="9"/>
      <c r="C18" s="9"/>
      <c r="D18" s="9"/>
      <c r="E18" s="281"/>
      <c r="F18" s="281"/>
      <c r="G18" s="301"/>
      <c r="H18" s="301"/>
      <c r="I18" s="301"/>
      <c r="J18" s="301"/>
      <c r="K18" s="301"/>
      <c r="L18" s="302"/>
    </row>
    <row r="19" spans="1:12" ht="18">
      <c r="A19" s="305" t="s">
        <v>0</v>
      </c>
      <c r="B19" s="9" t="s">
        <v>218</v>
      </c>
      <c r="C19" s="9"/>
      <c r="D19" s="9"/>
      <c r="E19" s="281"/>
      <c r="F19" s="281"/>
      <c r="G19" s="301"/>
      <c r="H19" s="301"/>
      <c r="I19" s="301"/>
      <c r="J19" s="301"/>
      <c r="K19" s="301"/>
      <c r="L19" s="302"/>
    </row>
    <row r="20" spans="1:12" ht="18">
      <c r="A20" s="303"/>
      <c r="B20" s="9" t="s">
        <v>274</v>
      </c>
      <c r="C20" s="9"/>
      <c r="D20" s="9"/>
      <c r="E20" s="281"/>
      <c r="F20" s="281"/>
      <c r="G20" s="301"/>
      <c r="H20" s="301"/>
      <c r="I20" s="301"/>
      <c r="J20" s="301"/>
      <c r="K20" s="301"/>
      <c r="L20" s="302"/>
    </row>
    <row r="21" spans="1:12" ht="18">
      <c r="A21" s="303"/>
      <c r="B21" s="306" t="s">
        <v>39</v>
      </c>
      <c r="C21" s="9" t="s">
        <v>197</v>
      </c>
      <c r="D21" s="9"/>
      <c r="E21" s="281"/>
      <c r="F21" s="281"/>
      <c r="G21" s="301"/>
      <c r="H21" s="301"/>
      <c r="I21" s="301"/>
      <c r="J21" s="301"/>
      <c r="K21" s="301"/>
      <c r="L21" s="302"/>
    </row>
    <row r="22" spans="1:12" ht="18">
      <c r="A22" s="303"/>
      <c r="B22" s="9" t="s">
        <v>37</v>
      </c>
      <c r="C22" s="9" t="s">
        <v>198</v>
      </c>
      <c r="D22" s="9"/>
      <c r="E22" s="281"/>
      <c r="F22" s="281"/>
      <c r="G22" s="301"/>
      <c r="H22" s="301"/>
      <c r="I22" s="301"/>
      <c r="J22" s="301"/>
      <c r="K22" s="301"/>
      <c r="L22" s="302"/>
    </row>
    <row r="23" spans="1:12" ht="18">
      <c r="A23" s="303"/>
      <c r="B23" s="9" t="s">
        <v>40</v>
      </c>
      <c r="C23" s="9" t="s">
        <v>175</v>
      </c>
      <c r="D23" s="9"/>
      <c r="E23" s="281"/>
      <c r="F23" s="281"/>
      <c r="G23" s="301"/>
      <c r="H23" s="301"/>
      <c r="I23" s="301"/>
      <c r="J23" s="301"/>
      <c r="K23" s="301"/>
      <c r="L23" s="302"/>
    </row>
    <row r="24" spans="1:12" ht="14.25" customHeight="1">
      <c r="A24" s="303"/>
      <c r="B24" s="306"/>
      <c r="C24" s="9"/>
      <c r="D24" s="9"/>
      <c r="E24" s="281"/>
      <c r="F24" s="281"/>
      <c r="G24" s="301"/>
      <c r="H24" s="301"/>
      <c r="I24" s="301"/>
      <c r="J24" s="301"/>
      <c r="K24" s="301"/>
      <c r="L24" s="302"/>
    </row>
    <row r="25" spans="1:12" ht="18">
      <c r="A25" s="305" t="s">
        <v>2</v>
      </c>
      <c r="B25" s="278" t="s">
        <v>164</v>
      </c>
      <c r="C25" s="9"/>
      <c r="D25" s="9"/>
      <c r="E25" s="281"/>
      <c r="F25" s="281"/>
      <c r="G25" s="301"/>
      <c r="H25" s="301"/>
      <c r="I25" s="301"/>
      <c r="J25" s="301"/>
      <c r="K25" s="301"/>
      <c r="L25" s="302"/>
    </row>
    <row r="26" spans="1:12" ht="18">
      <c r="A26" s="305" t="s">
        <v>42</v>
      </c>
      <c r="B26" s="9" t="s">
        <v>177</v>
      </c>
      <c r="C26" s="304"/>
      <c r="D26" s="304"/>
      <c r="E26" s="281"/>
      <c r="F26" s="281"/>
      <c r="G26" s="301"/>
      <c r="H26" s="301"/>
      <c r="I26" s="301"/>
      <c r="J26" s="301"/>
      <c r="K26" s="301"/>
      <c r="L26" s="302"/>
    </row>
    <row r="27" spans="1:12" ht="14.25" customHeight="1" thickBot="1">
      <c r="A27" s="318"/>
      <c r="B27" s="319"/>
      <c r="C27" s="319"/>
      <c r="D27" s="319"/>
      <c r="E27" s="319"/>
      <c r="F27" s="319"/>
      <c r="G27" s="319"/>
      <c r="H27" s="319"/>
      <c r="I27" s="319"/>
      <c r="J27" s="319"/>
      <c r="K27" s="319"/>
      <c r="L27" s="339"/>
    </row>
    <row r="28" spans="1:12" ht="18.75" thickBot="1">
      <c r="A28" s="689" t="s">
        <v>97</v>
      </c>
      <c r="B28" s="554"/>
      <c r="C28" s="554" t="s">
        <v>98</v>
      </c>
      <c r="D28" s="691" t="s">
        <v>364</v>
      </c>
      <c r="E28" s="704" t="s">
        <v>99</v>
      </c>
      <c r="F28" s="709"/>
      <c r="G28" s="709"/>
      <c r="H28" s="710"/>
      <c r="I28" s="704" t="s">
        <v>215</v>
      </c>
      <c r="J28" s="709"/>
      <c r="K28" s="709"/>
      <c r="L28" s="789"/>
    </row>
    <row r="29" spans="1:12" s="22" customFormat="1" ht="28.5" customHeight="1" thickBot="1">
      <c r="A29" s="791"/>
      <c r="B29" s="554"/>
      <c r="C29" s="554"/>
      <c r="D29" s="790"/>
      <c r="E29" s="555" t="s">
        <v>100</v>
      </c>
      <c r="F29" s="555" t="s">
        <v>124</v>
      </c>
      <c r="G29" s="555" t="s">
        <v>101</v>
      </c>
      <c r="H29" s="555" t="s">
        <v>124</v>
      </c>
      <c r="I29" s="555" t="s">
        <v>125</v>
      </c>
      <c r="J29" s="556" t="s">
        <v>124</v>
      </c>
      <c r="K29" s="557" t="s">
        <v>223</v>
      </c>
      <c r="L29" s="558" t="s">
        <v>124</v>
      </c>
    </row>
    <row r="30" spans="1:12" s="22" customFormat="1" ht="18.75" thickBot="1">
      <c r="A30" s="559"/>
      <c r="B30" s="560"/>
      <c r="C30" s="561"/>
      <c r="D30" s="561"/>
      <c r="E30" s="561"/>
      <c r="F30" s="561"/>
      <c r="G30" s="561"/>
      <c r="H30" s="561"/>
      <c r="I30" s="561"/>
      <c r="J30" s="562"/>
      <c r="K30" s="562"/>
      <c r="L30" s="563"/>
    </row>
    <row r="31" spans="1:12" s="22" customFormat="1" ht="32.25" customHeight="1" thickBot="1">
      <c r="A31" s="705" t="s">
        <v>58</v>
      </c>
      <c r="B31" s="611">
        <v>1</v>
      </c>
      <c r="C31" s="564" t="s">
        <v>319</v>
      </c>
      <c r="D31" s="564"/>
      <c r="E31" s="565"/>
      <c r="F31" s="566">
        <f>SUM(F32:F37)</f>
        <v>12</v>
      </c>
      <c r="G31" s="567"/>
      <c r="H31" s="566">
        <f>SUM(H32:H37)</f>
        <v>6</v>
      </c>
      <c r="I31" s="567"/>
      <c r="J31" s="566">
        <f>SUM(J32:J37)</f>
        <v>6</v>
      </c>
      <c r="K31" s="568"/>
      <c r="L31" s="569">
        <f>SUM(L32:L37)</f>
        <v>6</v>
      </c>
    </row>
    <row r="32" spans="1:12" s="22" customFormat="1" ht="26.25" customHeight="1" thickBot="1">
      <c r="A32" s="706"/>
      <c r="B32" s="612" t="s">
        <v>81</v>
      </c>
      <c r="C32" s="570" t="s">
        <v>103</v>
      </c>
      <c r="D32" s="571" t="s">
        <v>366</v>
      </c>
      <c r="E32" s="572" t="s">
        <v>363</v>
      </c>
      <c r="F32" s="573">
        <v>2</v>
      </c>
      <c r="G32" s="574" t="s">
        <v>195</v>
      </c>
      <c r="H32" s="573">
        <v>1</v>
      </c>
      <c r="I32" s="575" t="s">
        <v>194</v>
      </c>
      <c r="J32" s="573">
        <v>1</v>
      </c>
      <c r="K32" s="576" t="s">
        <v>222</v>
      </c>
      <c r="L32" s="577">
        <v>1</v>
      </c>
    </row>
    <row r="33" spans="1:12" s="22" customFormat="1" ht="36.75" customHeight="1" thickBot="1">
      <c r="A33" s="706"/>
      <c r="B33" s="612" t="s">
        <v>82</v>
      </c>
      <c r="C33" s="786" t="s">
        <v>104</v>
      </c>
      <c r="D33" s="578" t="s">
        <v>366</v>
      </c>
      <c r="E33" s="572" t="s">
        <v>363</v>
      </c>
      <c r="F33" s="573">
        <v>2</v>
      </c>
      <c r="G33" s="574" t="s">
        <v>195</v>
      </c>
      <c r="H33" s="573">
        <v>1</v>
      </c>
      <c r="I33" s="575" t="s">
        <v>194</v>
      </c>
      <c r="J33" s="573">
        <v>1</v>
      </c>
      <c r="K33" s="576" t="s">
        <v>224</v>
      </c>
      <c r="L33" s="577">
        <v>1</v>
      </c>
    </row>
    <row r="34" spans="1:12" s="22" customFormat="1" ht="26.25" customHeight="1" thickBot="1">
      <c r="A34" s="706"/>
      <c r="B34" s="612" t="s">
        <v>83</v>
      </c>
      <c r="C34" s="570" t="s">
        <v>105</v>
      </c>
      <c r="D34" s="571" t="s">
        <v>366</v>
      </c>
      <c r="E34" s="572" t="s">
        <v>363</v>
      </c>
      <c r="F34" s="573">
        <v>2</v>
      </c>
      <c r="G34" s="574" t="s">
        <v>195</v>
      </c>
      <c r="H34" s="573">
        <v>1</v>
      </c>
      <c r="I34" s="575" t="s">
        <v>194</v>
      </c>
      <c r="J34" s="573">
        <v>1</v>
      </c>
      <c r="K34" s="576" t="s">
        <v>249</v>
      </c>
      <c r="L34" s="577">
        <v>1</v>
      </c>
    </row>
    <row r="35" spans="1:12" s="22" customFormat="1" ht="26.25" customHeight="1" thickBot="1">
      <c r="A35" s="706"/>
      <c r="B35" s="612" t="s">
        <v>109</v>
      </c>
      <c r="C35" s="570" t="s">
        <v>106</v>
      </c>
      <c r="D35" s="571" t="s">
        <v>366</v>
      </c>
      <c r="E35" s="572" t="s">
        <v>363</v>
      </c>
      <c r="F35" s="573">
        <v>2</v>
      </c>
      <c r="G35" s="574" t="s">
        <v>195</v>
      </c>
      <c r="H35" s="573">
        <v>1</v>
      </c>
      <c r="I35" s="575" t="s">
        <v>194</v>
      </c>
      <c r="J35" s="573">
        <v>1</v>
      </c>
      <c r="K35" s="576" t="s">
        <v>250</v>
      </c>
      <c r="L35" s="577">
        <v>1</v>
      </c>
    </row>
    <row r="36" spans="1:12" s="22" customFormat="1" ht="26.25" customHeight="1" thickBot="1">
      <c r="A36" s="706"/>
      <c r="B36" s="612" t="s">
        <v>110</v>
      </c>
      <c r="C36" s="570" t="s">
        <v>107</v>
      </c>
      <c r="D36" s="571" t="s">
        <v>366</v>
      </c>
      <c r="E36" s="572" t="s">
        <v>363</v>
      </c>
      <c r="F36" s="573">
        <v>2</v>
      </c>
      <c r="G36" s="574" t="s">
        <v>195</v>
      </c>
      <c r="H36" s="573">
        <v>1</v>
      </c>
      <c r="I36" s="575" t="s">
        <v>194</v>
      </c>
      <c r="J36" s="573">
        <v>1</v>
      </c>
      <c r="K36" s="576" t="s">
        <v>251</v>
      </c>
      <c r="L36" s="577">
        <v>1</v>
      </c>
    </row>
    <row r="37" spans="1:12" s="22" customFormat="1" ht="26.25" customHeight="1" thickBot="1">
      <c r="A37" s="706"/>
      <c r="B37" s="613" t="s">
        <v>111</v>
      </c>
      <c r="C37" s="570" t="s">
        <v>108</v>
      </c>
      <c r="D37" s="571" t="s">
        <v>366</v>
      </c>
      <c r="E37" s="572" t="s">
        <v>363</v>
      </c>
      <c r="F37" s="573">
        <v>2</v>
      </c>
      <c r="G37" s="574" t="s">
        <v>195</v>
      </c>
      <c r="H37" s="573">
        <v>1</v>
      </c>
      <c r="I37" s="575" t="s">
        <v>194</v>
      </c>
      <c r="J37" s="573">
        <v>1</v>
      </c>
      <c r="K37" s="576" t="s">
        <v>252</v>
      </c>
      <c r="L37" s="577">
        <v>1</v>
      </c>
    </row>
    <row r="38" spans="1:12" s="22" customFormat="1" ht="18.75" thickBot="1">
      <c r="A38" s="706"/>
      <c r="B38" s="614"/>
      <c r="C38" s="565"/>
      <c r="D38" s="561"/>
      <c r="E38" s="565"/>
      <c r="F38" s="566"/>
      <c r="G38" s="567"/>
      <c r="H38" s="566"/>
      <c r="I38" s="567"/>
      <c r="J38" s="566"/>
      <c r="K38" s="568"/>
      <c r="L38" s="569"/>
    </row>
    <row r="39" spans="1:12" s="22" customFormat="1" ht="67.5" customHeight="1" thickBot="1">
      <c r="A39" s="706"/>
      <c r="B39" s="614">
        <v>2</v>
      </c>
      <c r="C39" s="579" t="s">
        <v>21</v>
      </c>
      <c r="D39" s="783" t="s">
        <v>366</v>
      </c>
      <c r="E39" s="572" t="s">
        <v>363</v>
      </c>
      <c r="F39" s="566">
        <v>3.5</v>
      </c>
      <c r="G39" s="574" t="s">
        <v>195</v>
      </c>
      <c r="H39" s="566">
        <v>2</v>
      </c>
      <c r="I39" s="575" t="s">
        <v>189</v>
      </c>
      <c r="J39" s="566">
        <v>2</v>
      </c>
      <c r="K39" s="574" t="s">
        <v>213</v>
      </c>
      <c r="L39" s="569">
        <v>1</v>
      </c>
    </row>
    <row r="40" spans="1:12" s="22" customFormat="1" ht="30.75" customHeight="1" thickBot="1">
      <c r="A40" s="706"/>
      <c r="B40" s="614">
        <v>3</v>
      </c>
      <c r="C40" s="580" t="s">
        <v>373</v>
      </c>
      <c r="D40" s="606" t="s">
        <v>366</v>
      </c>
      <c r="E40" s="572" t="s">
        <v>363</v>
      </c>
      <c r="F40" s="566">
        <v>4</v>
      </c>
      <c r="G40" s="574" t="s">
        <v>195</v>
      </c>
      <c r="H40" s="566">
        <v>2</v>
      </c>
      <c r="I40" s="575" t="s">
        <v>189</v>
      </c>
      <c r="J40" s="566">
        <v>2</v>
      </c>
      <c r="K40" s="574" t="s">
        <v>214</v>
      </c>
      <c r="L40" s="569">
        <v>1</v>
      </c>
    </row>
    <row r="41" spans="1:12" s="22" customFormat="1" ht="30.75" customHeight="1" thickBot="1">
      <c r="A41" s="706"/>
      <c r="B41" s="615">
        <v>4</v>
      </c>
      <c r="C41" s="581" t="s">
        <v>374</v>
      </c>
      <c r="D41" s="607" t="s">
        <v>366</v>
      </c>
      <c r="E41" s="572" t="s">
        <v>363</v>
      </c>
      <c r="F41" s="566">
        <v>4</v>
      </c>
      <c r="G41" s="574" t="s">
        <v>195</v>
      </c>
      <c r="H41" s="566">
        <v>2</v>
      </c>
      <c r="I41" s="575" t="s">
        <v>189</v>
      </c>
      <c r="J41" s="566">
        <v>2</v>
      </c>
      <c r="K41" s="576" t="s">
        <v>253</v>
      </c>
      <c r="L41" s="569">
        <v>1</v>
      </c>
    </row>
    <row r="42" spans="1:12" s="22" customFormat="1" ht="32.25" customHeight="1" thickBot="1">
      <c r="A42" s="706"/>
      <c r="B42" s="615">
        <v>5</v>
      </c>
      <c r="C42" s="582" t="s">
        <v>320</v>
      </c>
      <c r="D42" s="608"/>
      <c r="E42" s="572" t="s">
        <v>363</v>
      </c>
      <c r="F42" s="566">
        <f>SUM(F43:F50)</f>
        <v>16</v>
      </c>
      <c r="G42" s="583"/>
      <c r="H42" s="566">
        <f>SUM(H43:H50)</f>
        <v>8</v>
      </c>
      <c r="I42" s="584"/>
      <c r="J42" s="566">
        <f>SUM(J43:J50)</f>
        <v>8</v>
      </c>
      <c r="K42" s="568"/>
      <c r="L42" s="569">
        <f>SUM(L43:L50)</f>
        <v>11.5</v>
      </c>
    </row>
    <row r="43" spans="1:12" s="22" customFormat="1" ht="26.25" customHeight="1" thickBot="1">
      <c r="A43" s="706"/>
      <c r="B43" s="612" t="s">
        <v>93</v>
      </c>
      <c r="C43" s="609" t="s">
        <v>321</v>
      </c>
      <c r="D43" s="784" t="s">
        <v>366</v>
      </c>
      <c r="E43" s="572" t="s">
        <v>363</v>
      </c>
      <c r="F43" s="585">
        <v>2</v>
      </c>
      <c r="G43" s="574" t="s">
        <v>195</v>
      </c>
      <c r="H43" s="585">
        <v>1</v>
      </c>
      <c r="I43" s="575" t="s">
        <v>194</v>
      </c>
      <c r="J43" s="585">
        <v>1</v>
      </c>
      <c r="K43" s="576" t="s">
        <v>254</v>
      </c>
      <c r="L43" s="586">
        <v>1.5</v>
      </c>
    </row>
    <row r="44" spans="1:12" s="22" customFormat="1" ht="26.25" customHeight="1" thickBot="1">
      <c r="A44" s="706"/>
      <c r="B44" s="612" t="s">
        <v>94</v>
      </c>
      <c r="C44" s="609" t="s">
        <v>322</v>
      </c>
      <c r="D44" s="784" t="s">
        <v>366</v>
      </c>
      <c r="E44" s="572" t="s">
        <v>363</v>
      </c>
      <c r="F44" s="585">
        <v>2</v>
      </c>
      <c r="G44" s="574" t="s">
        <v>195</v>
      </c>
      <c r="H44" s="585">
        <v>1</v>
      </c>
      <c r="I44" s="575" t="s">
        <v>194</v>
      </c>
      <c r="J44" s="585">
        <v>1</v>
      </c>
      <c r="K44" s="576" t="s">
        <v>255</v>
      </c>
      <c r="L44" s="586">
        <v>1.5</v>
      </c>
    </row>
    <row r="45" spans="1:12" s="22" customFormat="1" ht="26.25" customHeight="1" thickBot="1">
      <c r="A45" s="706"/>
      <c r="B45" s="612" t="s">
        <v>95</v>
      </c>
      <c r="C45" s="609" t="s">
        <v>323</v>
      </c>
      <c r="D45" s="784" t="s">
        <v>366</v>
      </c>
      <c r="E45" s="572" t="s">
        <v>363</v>
      </c>
      <c r="F45" s="585">
        <v>2</v>
      </c>
      <c r="G45" s="574" t="s">
        <v>195</v>
      </c>
      <c r="H45" s="585">
        <v>1</v>
      </c>
      <c r="I45" s="575" t="s">
        <v>194</v>
      </c>
      <c r="J45" s="585">
        <v>1</v>
      </c>
      <c r="K45" s="576" t="s">
        <v>256</v>
      </c>
      <c r="L45" s="586">
        <v>1.5</v>
      </c>
    </row>
    <row r="46" spans="1:12" s="22" customFormat="1" ht="26.25" customHeight="1" thickBot="1">
      <c r="A46" s="706"/>
      <c r="B46" s="612" t="s">
        <v>96</v>
      </c>
      <c r="C46" s="609" t="s">
        <v>324</v>
      </c>
      <c r="D46" s="784" t="s">
        <v>366</v>
      </c>
      <c r="E46" s="572" t="s">
        <v>363</v>
      </c>
      <c r="F46" s="585">
        <v>2</v>
      </c>
      <c r="G46" s="574" t="s">
        <v>195</v>
      </c>
      <c r="H46" s="585">
        <v>1</v>
      </c>
      <c r="I46" s="575" t="s">
        <v>194</v>
      </c>
      <c r="J46" s="585">
        <v>1</v>
      </c>
      <c r="K46" s="576" t="s">
        <v>257</v>
      </c>
      <c r="L46" s="586">
        <v>1.5</v>
      </c>
    </row>
    <row r="47" spans="1:12" s="22" customFormat="1" ht="26.25" customHeight="1" thickBot="1">
      <c r="A47" s="706"/>
      <c r="B47" s="612" t="s">
        <v>112</v>
      </c>
      <c r="C47" s="610" t="s">
        <v>370</v>
      </c>
      <c r="D47" s="785" t="s">
        <v>366</v>
      </c>
      <c r="E47" s="572" t="s">
        <v>363</v>
      </c>
      <c r="F47" s="585">
        <v>2</v>
      </c>
      <c r="G47" s="574" t="s">
        <v>195</v>
      </c>
      <c r="H47" s="585">
        <v>1</v>
      </c>
      <c r="I47" s="575" t="s">
        <v>194</v>
      </c>
      <c r="J47" s="585">
        <v>1</v>
      </c>
      <c r="K47" s="576" t="s">
        <v>258</v>
      </c>
      <c r="L47" s="586">
        <v>1.5</v>
      </c>
    </row>
    <row r="48" spans="1:12" s="22" customFormat="1" ht="26.25" customHeight="1" thickBot="1">
      <c r="A48" s="706"/>
      <c r="B48" s="612" t="s">
        <v>262</v>
      </c>
      <c r="C48" s="609" t="s">
        <v>371</v>
      </c>
      <c r="D48" s="784" t="s">
        <v>366</v>
      </c>
      <c r="E48" s="572" t="s">
        <v>363</v>
      </c>
      <c r="F48" s="585">
        <v>2</v>
      </c>
      <c r="G48" s="574" t="s">
        <v>195</v>
      </c>
      <c r="H48" s="585">
        <v>1</v>
      </c>
      <c r="I48" s="575" t="s">
        <v>194</v>
      </c>
      <c r="J48" s="585">
        <v>1</v>
      </c>
      <c r="K48" s="576" t="s">
        <v>259</v>
      </c>
      <c r="L48" s="586">
        <v>1.5</v>
      </c>
    </row>
    <row r="49" spans="1:12" s="22" customFormat="1" ht="26.25" customHeight="1" thickBot="1">
      <c r="A49" s="706"/>
      <c r="B49" s="612" t="s">
        <v>113</v>
      </c>
      <c r="C49" s="609" t="s">
        <v>375</v>
      </c>
      <c r="D49" s="784" t="s">
        <v>366</v>
      </c>
      <c r="E49" s="572" t="s">
        <v>363</v>
      </c>
      <c r="F49" s="585">
        <v>2</v>
      </c>
      <c r="G49" s="574" t="s">
        <v>195</v>
      </c>
      <c r="H49" s="585">
        <v>1</v>
      </c>
      <c r="I49" s="575" t="s">
        <v>194</v>
      </c>
      <c r="J49" s="585">
        <v>1</v>
      </c>
      <c r="K49" s="576" t="s">
        <v>260</v>
      </c>
      <c r="L49" s="586">
        <v>1.5</v>
      </c>
    </row>
    <row r="50" spans="1:12" s="22" customFormat="1" ht="26.25" customHeight="1" thickBot="1">
      <c r="A50" s="707"/>
      <c r="B50" s="612" t="s">
        <v>148</v>
      </c>
      <c r="C50" s="609" t="s">
        <v>376</v>
      </c>
      <c r="D50" s="784" t="s">
        <v>366</v>
      </c>
      <c r="E50" s="572" t="s">
        <v>363</v>
      </c>
      <c r="F50" s="585">
        <v>2</v>
      </c>
      <c r="G50" s="574" t="s">
        <v>195</v>
      </c>
      <c r="H50" s="585">
        <v>1</v>
      </c>
      <c r="I50" s="575" t="s">
        <v>194</v>
      </c>
      <c r="J50" s="585">
        <v>1</v>
      </c>
      <c r="K50" s="576" t="s">
        <v>261</v>
      </c>
      <c r="L50" s="586">
        <v>1</v>
      </c>
    </row>
    <row r="51" spans="1:12" s="22" customFormat="1" ht="18.75" thickBot="1">
      <c r="A51" s="587"/>
      <c r="B51" s="588"/>
      <c r="C51" s="589"/>
      <c r="D51" s="589"/>
      <c r="E51" s="590"/>
      <c r="F51" s="591"/>
      <c r="G51" s="592"/>
      <c r="H51" s="591"/>
      <c r="I51" s="593"/>
      <c r="J51" s="591"/>
      <c r="K51" s="594"/>
      <c r="L51" s="595"/>
    </row>
    <row r="52" spans="1:12" s="22" customFormat="1" ht="18.75" thickBot="1">
      <c r="A52" s="587"/>
      <c r="B52" s="588"/>
      <c r="C52" s="589" t="s">
        <v>126</v>
      </c>
      <c r="D52" s="589"/>
      <c r="E52" s="590"/>
      <c r="F52" s="596">
        <f>SUM(F42,F41,F40,F39,F31)</f>
        <v>39.5</v>
      </c>
      <c r="G52" s="597"/>
      <c r="H52" s="596">
        <f>SUM(H42,H41,H40,H39,H31)</f>
        <v>20</v>
      </c>
      <c r="I52" s="598"/>
      <c r="J52" s="596">
        <f>SUM(J42,J41,J40,J39,J31)</f>
        <v>20</v>
      </c>
      <c r="K52" s="599"/>
      <c r="L52" s="600">
        <f>SUM(L42,L41,L40,L39,L31)</f>
        <v>20.5</v>
      </c>
    </row>
    <row r="53" spans="1:12" s="22" customFormat="1" ht="18.75" thickBot="1">
      <c r="A53" s="587"/>
      <c r="B53" s="588"/>
      <c r="C53" s="589" t="s">
        <v>131</v>
      </c>
      <c r="D53" s="589"/>
      <c r="E53" s="711">
        <f>SUM(F52,H52,J52,L52)*75%</f>
        <v>75</v>
      </c>
      <c r="F53" s="711"/>
      <c r="G53" s="711"/>
      <c r="H53" s="711"/>
      <c r="I53" s="711"/>
      <c r="J53" s="711"/>
      <c r="K53" s="711"/>
      <c r="L53" s="712"/>
    </row>
    <row r="54" spans="1:12" s="22" customFormat="1" ht="18.75" thickBot="1">
      <c r="A54" s="587"/>
      <c r="B54" s="588"/>
      <c r="C54" s="601"/>
      <c r="D54" s="601"/>
      <c r="E54" s="601"/>
      <c r="F54" s="602"/>
      <c r="G54" s="603"/>
      <c r="H54" s="602"/>
      <c r="I54" s="603"/>
      <c r="J54" s="602"/>
      <c r="K54" s="604"/>
      <c r="L54" s="605"/>
    </row>
    <row r="55" spans="1:12" s="22" customFormat="1" ht="24.75" customHeight="1" thickBot="1">
      <c r="A55" s="693" t="s">
        <v>278</v>
      </c>
      <c r="B55" s="694"/>
      <c r="C55" s="694"/>
      <c r="D55" s="694"/>
      <c r="E55" s="694"/>
      <c r="F55" s="694"/>
      <c r="G55" s="694"/>
      <c r="H55" s="694"/>
      <c r="I55" s="694"/>
      <c r="J55" s="694"/>
      <c r="K55" s="694"/>
      <c r="L55" s="695"/>
    </row>
    <row r="56" spans="1:12" s="22" customFormat="1" ht="11.25" customHeight="1">
      <c r="A56" s="310"/>
      <c r="B56" s="311"/>
      <c r="C56" s="311"/>
      <c r="D56" s="311"/>
      <c r="E56" s="311"/>
      <c r="F56" s="311"/>
      <c r="G56" s="311"/>
      <c r="H56" s="311"/>
      <c r="I56" s="311"/>
      <c r="J56" s="311"/>
      <c r="K56" s="311"/>
      <c r="L56" s="312"/>
    </row>
    <row r="57" spans="1:12" s="22" customFormat="1" ht="18">
      <c r="A57" s="685" t="s">
        <v>159</v>
      </c>
      <c r="B57" s="656"/>
      <c r="C57" s="656"/>
      <c r="D57" s="656"/>
      <c r="E57" s="656"/>
      <c r="F57" s="656"/>
      <c r="G57" s="311"/>
      <c r="H57" s="311"/>
      <c r="I57" s="311"/>
      <c r="J57" s="311"/>
      <c r="K57" s="311"/>
      <c r="L57" s="312"/>
    </row>
    <row r="58" spans="1:12" s="22" customFormat="1" ht="18">
      <c r="A58" s="310"/>
      <c r="B58" s="280" t="s">
        <v>163</v>
      </c>
      <c r="C58" s="281" t="s">
        <v>20</v>
      </c>
      <c r="D58" s="281"/>
      <c r="E58" s="304"/>
      <c r="F58" s="278"/>
      <c r="G58" s="311"/>
      <c r="H58" s="311"/>
      <c r="I58" s="311"/>
      <c r="J58" s="311"/>
      <c r="K58" s="311"/>
      <c r="L58" s="312"/>
    </row>
    <row r="59" spans="1:12" s="22" customFormat="1" ht="18">
      <c r="A59" s="310"/>
      <c r="B59" s="279" t="s">
        <v>41</v>
      </c>
      <c r="C59" s="278" t="s">
        <v>178</v>
      </c>
      <c r="D59" s="278"/>
      <c r="E59" s="304"/>
      <c r="F59" s="278"/>
      <c r="G59" s="311"/>
      <c r="H59" s="311"/>
      <c r="I59" s="311"/>
      <c r="J59" s="311"/>
      <c r="K59" s="311"/>
      <c r="L59" s="312"/>
    </row>
    <row r="60" spans="1:12" s="22" customFormat="1" ht="18">
      <c r="A60" s="310"/>
      <c r="B60" s="279"/>
      <c r="C60" s="9" t="s">
        <v>179</v>
      </c>
      <c r="D60" s="9"/>
      <c r="E60" s="9"/>
      <c r="F60" s="278"/>
      <c r="G60" s="311"/>
      <c r="H60" s="311"/>
      <c r="I60" s="311"/>
      <c r="J60" s="311"/>
      <c r="K60" s="311"/>
      <c r="L60" s="312"/>
    </row>
    <row r="61" spans="1:12" s="22" customFormat="1" ht="18">
      <c r="A61" s="310"/>
      <c r="B61" s="279"/>
      <c r="C61" s="306" t="s">
        <v>180</v>
      </c>
      <c r="D61" s="306"/>
      <c r="E61" s="9"/>
      <c r="F61" s="278"/>
      <c r="G61" s="311"/>
      <c r="H61" s="311"/>
      <c r="I61" s="311"/>
      <c r="J61" s="311"/>
      <c r="K61" s="311"/>
      <c r="L61" s="312"/>
    </row>
    <row r="62" spans="1:12" s="22" customFormat="1" ht="18">
      <c r="A62" s="310"/>
      <c r="B62" s="280"/>
      <c r="C62" s="306" t="s">
        <v>181</v>
      </c>
      <c r="D62" s="306"/>
      <c r="E62" s="9"/>
      <c r="F62" s="278"/>
      <c r="G62" s="311"/>
      <c r="H62" s="311"/>
      <c r="I62" s="311"/>
      <c r="J62" s="311"/>
      <c r="K62" s="311"/>
      <c r="L62" s="312"/>
    </row>
    <row r="63" spans="1:12" s="22" customFormat="1" ht="12" customHeight="1">
      <c r="A63" s="310"/>
      <c r="B63" s="280"/>
      <c r="C63" s="9"/>
      <c r="D63" s="9"/>
      <c r="E63" s="9"/>
      <c r="F63" s="278"/>
      <c r="G63" s="311"/>
      <c r="H63" s="311"/>
      <c r="I63" s="311"/>
      <c r="J63" s="311"/>
      <c r="K63" s="311"/>
      <c r="L63" s="312"/>
    </row>
    <row r="64" spans="1:12" s="22" customFormat="1" ht="18">
      <c r="A64" s="310"/>
      <c r="B64" s="279" t="s">
        <v>0</v>
      </c>
      <c r="C64" s="9" t="s">
        <v>263</v>
      </c>
      <c r="D64" s="9"/>
      <c r="E64" s="9"/>
      <c r="F64" s="278"/>
      <c r="G64" s="311"/>
      <c r="H64" s="311"/>
      <c r="I64" s="311"/>
      <c r="J64" s="311"/>
      <c r="K64" s="311"/>
      <c r="L64" s="312"/>
    </row>
    <row r="65" spans="1:12" s="22" customFormat="1" ht="18">
      <c r="A65" s="310"/>
      <c r="B65" s="280"/>
      <c r="C65" s="9" t="s">
        <v>183</v>
      </c>
      <c r="D65" s="9"/>
      <c r="E65" s="9"/>
      <c r="F65" s="278"/>
      <c r="G65" s="311"/>
      <c r="H65" s="311"/>
      <c r="I65" s="311"/>
      <c r="J65" s="311"/>
      <c r="K65" s="311"/>
      <c r="L65" s="312"/>
    </row>
    <row r="66" spans="1:12" s="22" customFormat="1" ht="18">
      <c r="A66" s="310"/>
      <c r="B66" s="280"/>
      <c r="C66" s="306" t="s">
        <v>200</v>
      </c>
      <c r="D66" s="306"/>
      <c r="E66" s="9"/>
      <c r="F66" s="278"/>
      <c r="G66" s="311"/>
      <c r="H66" s="311"/>
      <c r="I66" s="311"/>
      <c r="J66" s="311"/>
      <c r="K66" s="311"/>
      <c r="L66" s="312"/>
    </row>
    <row r="67" spans="1:12" s="22" customFormat="1" ht="18">
      <c r="A67" s="310"/>
      <c r="B67" s="280"/>
      <c r="C67" s="306" t="s">
        <v>264</v>
      </c>
      <c r="D67" s="306"/>
      <c r="E67" s="9"/>
      <c r="F67" s="278"/>
      <c r="G67" s="311"/>
      <c r="H67" s="311"/>
      <c r="I67" s="311"/>
      <c r="J67" s="311"/>
      <c r="K67" s="311"/>
      <c r="L67" s="312"/>
    </row>
    <row r="68" spans="1:12" s="22" customFormat="1" ht="18">
      <c r="A68" s="310"/>
      <c r="B68" s="280"/>
      <c r="C68" s="306" t="s">
        <v>186</v>
      </c>
      <c r="D68" s="306"/>
      <c r="E68" s="9"/>
      <c r="F68" s="278"/>
      <c r="G68" s="311"/>
      <c r="H68" s="311"/>
      <c r="I68" s="311"/>
      <c r="J68" s="311"/>
      <c r="K68" s="311"/>
      <c r="L68" s="312"/>
    </row>
    <row r="69" spans="1:12" s="22" customFormat="1" ht="10.5" customHeight="1">
      <c r="A69" s="310"/>
      <c r="B69" s="280"/>
      <c r="C69" s="306"/>
      <c r="D69" s="306"/>
      <c r="E69" s="9"/>
      <c r="F69" s="278"/>
      <c r="G69" s="311"/>
      <c r="H69" s="311"/>
      <c r="I69" s="311"/>
      <c r="J69" s="311"/>
      <c r="K69" s="311"/>
      <c r="L69" s="312"/>
    </row>
    <row r="70" spans="1:12" s="22" customFormat="1" ht="18">
      <c r="A70" s="310"/>
      <c r="B70" s="280"/>
      <c r="C70" s="9" t="s">
        <v>184</v>
      </c>
      <c r="D70" s="9"/>
      <c r="E70" s="9"/>
      <c r="F70" s="278"/>
      <c r="G70" s="311"/>
      <c r="H70" s="311"/>
      <c r="I70" s="311"/>
      <c r="J70" s="311"/>
      <c r="K70" s="311"/>
      <c r="L70" s="312"/>
    </row>
    <row r="71" spans="1:12" s="22" customFormat="1" ht="18">
      <c r="A71" s="310"/>
      <c r="B71" s="280"/>
      <c r="C71" s="306" t="s">
        <v>185</v>
      </c>
      <c r="D71" s="306"/>
      <c r="E71" s="9"/>
      <c r="F71" s="278"/>
      <c r="G71" s="311"/>
      <c r="H71" s="311"/>
      <c r="I71" s="311"/>
      <c r="J71" s="311"/>
      <c r="K71" s="311"/>
      <c r="L71" s="312"/>
    </row>
    <row r="72" spans="1:12" s="22" customFormat="1" ht="18">
      <c r="A72" s="310"/>
      <c r="B72" s="280"/>
      <c r="C72" s="306" t="s">
        <v>188</v>
      </c>
      <c r="D72" s="306"/>
      <c r="E72" s="9"/>
      <c r="F72" s="278"/>
      <c r="G72" s="311"/>
      <c r="H72" s="311"/>
      <c r="I72" s="311"/>
      <c r="J72" s="311"/>
      <c r="K72" s="311"/>
      <c r="L72" s="312"/>
    </row>
    <row r="73" spans="1:12" s="22" customFormat="1" ht="18">
      <c r="A73" s="310"/>
      <c r="B73" s="280"/>
      <c r="C73" s="306" t="s">
        <v>187</v>
      </c>
      <c r="D73" s="306"/>
      <c r="E73" s="9"/>
      <c r="F73" s="278"/>
      <c r="G73" s="311"/>
      <c r="H73" s="311"/>
      <c r="I73" s="311"/>
      <c r="J73" s="311"/>
      <c r="K73" s="311"/>
      <c r="L73" s="312"/>
    </row>
    <row r="74" spans="1:12" s="22" customFormat="1" ht="12.75" customHeight="1" thickBot="1">
      <c r="A74" s="318"/>
      <c r="B74" s="319"/>
      <c r="C74" s="319"/>
      <c r="D74" s="319"/>
      <c r="E74" s="319"/>
      <c r="F74" s="319"/>
      <c r="G74" s="319"/>
      <c r="H74" s="319"/>
      <c r="I74" s="319"/>
      <c r="J74" s="319"/>
      <c r="K74" s="319"/>
      <c r="L74" s="339"/>
    </row>
    <row r="75" spans="1:12" s="22" customFormat="1" ht="18.75" customHeight="1" thickTop="1">
      <c r="A75" s="689" t="s">
        <v>97</v>
      </c>
      <c r="B75" s="164"/>
      <c r="C75" s="691" t="s">
        <v>98</v>
      </c>
      <c r="D75" s="691" t="s">
        <v>364</v>
      </c>
      <c r="E75" s="696" t="s">
        <v>56</v>
      </c>
      <c r="F75" s="697"/>
      <c r="G75" s="697"/>
      <c r="H75" s="698"/>
      <c r="I75" s="675" t="s">
        <v>215</v>
      </c>
      <c r="J75" s="679"/>
      <c r="K75" s="679"/>
      <c r="L75" s="788"/>
    </row>
    <row r="76" spans="1:12" s="22" customFormat="1" ht="50.25" customHeight="1" thickBot="1">
      <c r="A76" s="690"/>
      <c r="B76" s="165"/>
      <c r="C76" s="692"/>
      <c r="D76" s="701"/>
      <c r="E76" s="172" t="s">
        <v>165</v>
      </c>
      <c r="F76" s="434" t="s">
        <v>124</v>
      </c>
      <c r="G76" s="174" t="s">
        <v>182</v>
      </c>
      <c r="H76" s="175" t="s">
        <v>124</v>
      </c>
      <c r="I76" s="293" t="s">
        <v>191</v>
      </c>
      <c r="J76" s="176" t="s">
        <v>124</v>
      </c>
      <c r="K76" s="294" t="s">
        <v>192</v>
      </c>
      <c r="L76" s="432" t="s">
        <v>124</v>
      </c>
    </row>
    <row r="77" spans="1:12" s="22" customFormat="1" ht="18" customHeight="1" thickTop="1">
      <c r="A77" s="787" t="s">
        <v>62</v>
      </c>
      <c r="B77" s="91">
        <v>1</v>
      </c>
      <c r="C77" s="94" t="s">
        <v>149</v>
      </c>
      <c r="D77" s="522"/>
      <c r="E77" s="49"/>
      <c r="F77" s="203">
        <f>SUM(F78:F90)</f>
        <v>49.5</v>
      </c>
      <c r="G77" s="196"/>
      <c r="H77" s="203">
        <f>SUM(H78:H83)</f>
        <v>0</v>
      </c>
      <c r="I77" s="196"/>
      <c r="J77" s="203">
        <f>SUM(J78:J90)</f>
        <v>27.5</v>
      </c>
      <c r="K77" s="197"/>
      <c r="L77" s="340">
        <f>SUM(L78:L90)</f>
        <v>23</v>
      </c>
    </row>
    <row r="78" spans="1:12" s="22" customFormat="1" ht="18.75" customHeight="1">
      <c r="A78" s="708"/>
      <c r="B78" s="46" t="s">
        <v>81</v>
      </c>
      <c r="C78" s="246" t="s">
        <v>325</v>
      </c>
      <c r="D78" s="538" t="s">
        <v>366</v>
      </c>
      <c r="E78" s="326"/>
      <c r="F78" s="333">
        <v>4.5</v>
      </c>
      <c r="G78" s="326"/>
      <c r="H78" s="333">
        <v>0</v>
      </c>
      <c r="I78" s="297" t="s">
        <v>244</v>
      </c>
      <c r="J78" s="333">
        <v>2.5</v>
      </c>
      <c r="K78" s="295" t="s">
        <v>265</v>
      </c>
      <c r="L78" s="341">
        <v>2.5</v>
      </c>
    </row>
    <row r="79" spans="1:12" s="22" customFormat="1" ht="18.75" customHeight="1">
      <c r="A79" s="708"/>
      <c r="B79" s="46" t="s">
        <v>82</v>
      </c>
      <c r="C79" s="246" t="s">
        <v>326</v>
      </c>
      <c r="D79" s="538" t="s">
        <v>366</v>
      </c>
      <c r="E79" s="326"/>
      <c r="F79" s="333">
        <v>4.5</v>
      </c>
      <c r="G79" s="328"/>
      <c r="H79" s="333">
        <v>0</v>
      </c>
      <c r="I79" s="297" t="s">
        <v>244</v>
      </c>
      <c r="J79" s="333">
        <v>2.5</v>
      </c>
      <c r="K79" s="295" t="s">
        <v>266</v>
      </c>
      <c r="L79" s="341">
        <v>2.5</v>
      </c>
    </row>
    <row r="80" spans="1:12" s="22" customFormat="1" ht="18.75" customHeight="1">
      <c r="A80" s="708"/>
      <c r="B80" s="46" t="s">
        <v>83</v>
      </c>
      <c r="C80" s="246" t="s">
        <v>327</v>
      </c>
      <c r="D80" s="538" t="s">
        <v>366</v>
      </c>
      <c r="E80" s="326"/>
      <c r="F80" s="333">
        <v>4.5</v>
      </c>
      <c r="G80" s="328"/>
      <c r="H80" s="333">
        <v>0</v>
      </c>
      <c r="I80" s="297" t="s">
        <v>244</v>
      </c>
      <c r="J80" s="333">
        <v>2.5</v>
      </c>
      <c r="K80" s="295" t="s">
        <v>267</v>
      </c>
      <c r="L80" s="341">
        <v>2</v>
      </c>
    </row>
    <row r="81" spans="1:13" s="22" customFormat="1" ht="18.75" customHeight="1">
      <c r="A81" s="708"/>
      <c r="B81" s="46" t="s">
        <v>109</v>
      </c>
      <c r="C81" s="246" t="s">
        <v>328</v>
      </c>
      <c r="D81" s="538" t="s">
        <v>366</v>
      </c>
      <c r="E81" s="326"/>
      <c r="F81" s="333">
        <v>4.5</v>
      </c>
      <c r="G81" s="328"/>
      <c r="H81" s="333">
        <v>0</v>
      </c>
      <c r="I81" s="297" t="s">
        <v>244</v>
      </c>
      <c r="J81" s="333">
        <v>2.5</v>
      </c>
      <c r="K81" s="295" t="s">
        <v>268</v>
      </c>
      <c r="L81" s="341">
        <v>2</v>
      </c>
    </row>
    <row r="82" spans="1:13" s="22" customFormat="1" ht="18.75" customHeight="1">
      <c r="A82" s="708"/>
      <c r="B82" s="46" t="s">
        <v>110</v>
      </c>
      <c r="C82" s="553" t="s">
        <v>370</v>
      </c>
      <c r="D82" s="548" t="s">
        <v>366</v>
      </c>
      <c r="E82" s="326"/>
      <c r="F82" s="333">
        <v>4.5</v>
      </c>
      <c r="G82" s="328"/>
      <c r="H82" s="333">
        <v>0</v>
      </c>
      <c r="I82" s="297" t="s">
        <v>244</v>
      </c>
      <c r="J82" s="333">
        <v>2.5</v>
      </c>
      <c r="K82" s="295" t="s">
        <v>269</v>
      </c>
      <c r="L82" s="341">
        <v>2</v>
      </c>
    </row>
    <row r="83" spans="1:13" s="22" customFormat="1" ht="18.75" customHeight="1">
      <c r="A83" s="708"/>
      <c r="B83" s="95" t="s">
        <v>111</v>
      </c>
      <c r="C83" s="246" t="s">
        <v>371</v>
      </c>
      <c r="D83" s="539" t="s">
        <v>366</v>
      </c>
      <c r="E83" s="326"/>
      <c r="F83" s="333">
        <v>4.5</v>
      </c>
      <c r="G83" s="328"/>
      <c r="H83" s="333">
        <v>0</v>
      </c>
      <c r="I83" s="297" t="s">
        <v>244</v>
      </c>
      <c r="J83" s="333">
        <v>2.5</v>
      </c>
      <c r="K83" s="295" t="s">
        <v>270</v>
      </c>
      <c r="L83" s="341">
        <v>2</v>
      </c>
    </row>
    <row r="84" spans="1:13" s="22" customFormat="1" ht="18.75" customHeight="1">
      <c r="A84" s="708"/>
      <c r="B84" s="96" t="s">
        <v>114</v>
      </c>
      <c r="C84" s="325" t="s">
        <v>329</v>
      </c>
      <c r="D84" s="540" t="s">
        <v>366</v>
      </c>
      <c r="E84" s="326"/>
      <c r="F84" s="333">
        <v>4.5</v>
      </c>
      <c r="G84" s="328"/>
      <c r="H84" s="333">
        <v>0</v>
      </c>
      <c r="I84" s="297" t="s">
        <v>244</v>
      </c>
      <c r="J84" s="333">
        <v>2.5</v>
      </c>
      <c r="K84" s="297" t="s">
        <v>271</v>
      </c>
      <c r="L84" s="342">
        <v>2</v>
      </c>
    </row>
    <row r="85" spans="1:13" s="22" customFormat="1" ht="18.75">
      <c r="A85" s="167"/>
      <c r="B85" s="96" t="s">
        <v>150</v>
      </c>
      <c r="C85" s="325" t="s">
        <v>372</v>
      </c>
      <c r="D85" s="540" t="s">
        <v>366</v>
      </c>
      <c r="E85" s="326"/>
      <c r="F85" s="333">
        <v>4.5</v>
      </c>
      <c r="G85" s="326"/>
      <c r="H85" s="333">
        <v>0</v>
      </c>
      <c r="I85" s="297" t="s">
        <v>244</v>
      </c>
      <c r="J85" s="333">
        <v>2.5</v>
      </c>
      <c r="K85" s="297" t="s">
        <v>272</v>
      </c>
      <c r="L85" s="342">
        <v>2</v>
      </c>
    </row>
    <row r="86" spans="1:13" s="22" customFormat="1" ht="9.75" customHeight="1">
      <c r="A86" s="167"/>
      <c r="B86" s="202"/>
      <c r="C86" s="207"/>
      <c r="D86" s="549"/>
      <c r="E86" s="334"/>
      <c r="F86" s="335"/>
      <c r="G86" s="327"/>
      <c r="H86" s="335"/>
      <c r="I86" s="329"/>
      <c r="J86" s="335"/>
      <c r="K86" s="331"/>
      <c r="L86" s="343"/>
    </row>
    <row r="87" spans="1:13" s="22" customFormat="1" ht="18.75">
      <c r="A87" s="167"/>
      <c r="B87" s="91">
        <v>2</v>
      </c>
      <c r="C87" s="94" t="s">
        <v>153</v>
      </c>
      <c r="D87" s="550"/>
      <c r="E87" s="326"/>
      <c r="F87" s="333"/>
      <c r="G87" s="328"/>
      <c r="H87" s="333"/>
      <c r="I87" s="330"/>
      <c r="J87" s="333"/>
      <c r="K87" s="332"/>
      <c r="L87" s="341"/>
    </row>
    <row r="88" spans="1:13" s="22" customFormat="1" ht="18.75">
      <c r="A88" s="167"/>
      <c r="B88" s="46" t="s">
        <v>84</v>
      </c>
      <c r="C88" s="246" t="s">
        <v>151</v>
      </c>
      <c r="D88" s="538" t="s">
        <v>366</v>
      </c>
      <c r="E88" s="326"/>
      <c r="F88" s="333">
        <v>4.5</v>
      </c>
      <c r="G88" s="328"/>
      <c r="H88" s="333">
        <v>0</v>
      </c>
      <c r="I88" s="297" t="s">
        <v>244</v>
      </c>
      <c r="J88" s="333">
        <v>2.5</v>
      </c>
      <c r="K88" s="295" t="s">
        <v>273</v>
      </c>
      <c r="L88" s="341">
        <v>2</v>
      </c>
    </row>
    <row r="89" spans="1:13" s="22" customFormat="1" ht="18.75">
      <c r="A89" s="167"/>
      <c r="B89" s="46" t="s">
        <v>85</v>
      </c>
      <c r="C89" s="246" t="s">
        <v>152</v>
      </c>
      <c r="D89" s="538" t="s">
        <v>366</v>
      </c>
      <c r="E89" s="326"/>
      <c r="F89" s="333">
        <v>4.5</v>
      </c>
      <c r="G89" s="328"/>
      <c r="H89" s="333">
        <v>0</v>
      </c>
      <c r="I89" s="297" t="s">
        <v>244</v>
      </c>
      <c r="J89" s="333">
        <v>2.5</v>
      </c>
      <c r="K89" s="295" t="s">
        <v>234</v>
      </c>
      <c r="L89" s="342">
        <v>2</v>
      </c>
    </row>
    <row r="90" spans="1:13" s="22" customFormat="1" ht="18.75">
      <c r="A90" s="167"/>
      <c r="B90" s="46" t="s">
        <v>86</v>
      </c>
      <c r="C90" s="246" t="s">
        <v>377</v>
      </c>
      <c r="D90" s="538" t="s">
        <v>366</v>
      </c>
      <c r="E90" s="326"/>
      <c r="F90" s="333">
        <v>4.5</v>
      </c>
      <c r="G90" s="328"/>
      <c r="H90" s="333">
        <v>0</v>
      </c>
      <c r="I90" s="297" t="s">
        <v>244</v>
      </c>
      <c r="J90" s="333">
        <v>2.5</v>
      </c>
      <c r="K90" s="295" t="s">
        <v>235</v>
      </c>
      <c r="L90" s="342">
        <v>2</v>
      </c>
    </row>
    <row r="91" spans="1:13" s="22" customFormat="1" ht="10.5" customHeight="1" thickBot="1">
      <c r="A91" s="83"/>
      <c r="B91" s="84"/>
      <c r="C91" s="85"/>
      <c r="D91" s="85"/>
      <c r="E91" s="336"/>
      <c r="F91" s="336"/>
      <c r="G91" s="336"/>
      <c r="H91" s="336"/>
      <c r="I91" s="336"/>
      <c r="J91" s="337"/>
      <c r="K91" s="337"/>
      <c r="L91" s="338"/>
    </row>
    <row r="92" spans="1:13" s="22" customFormat="1" ht="12" customHeight="1">
      <c r="A92" s="344"/>
      <c r="B92" s="25"/>
      <c r="E92" s="8"/>
      <c r="F92" s="8"/>
      <c r="L92" s="345"/>
    </row>
    <row r="93" spans="1:13" s="22" customFormat="1" ht="18">
      <c r="A93" s="344"/>
      <c r="B93" s="25"/>
      <c r="C93" s="218" t="s">
        <v>128</v>
      </c>
      <c r="D93" s="218"/>
      <c r="E93" s="8"/>
      <c r="F93" s="208">
        <f>SUM(F78:F90)</f>
        <v>49.5</v>
      </c>
      <c r="G93" s="12"/>
      <c r="H93" s="208">
        <f>SUM(H78:H90)</f>
        <v>0</v>
      </c>
      <c r="I93" s="12"/>
      <c r="J93" s="208">
        <f>SUM(J78:J90)</f>
        <v>27.5</v>
      </c>
      <c r="K93" s="12"/>
      <c r="L93" s="433">
        <f>SUM(L78:L90)</f>
        <v>23</v>
      </c>
      <c r="M93" s="248"/>
    </row>
    <row r="94" spans="1:13" s="22" customFormat="1" ht="18">
      <c r="A94" s="344"/>
      <c r="B94" s="25"/>
      <c r="C94" s="218" t="s">
        <v>132</v>
      </c>
      <c r="D94" s="218"/>
      <c r="E94" s="8"/>
      <c r="F94" s="702">
        <f>SUM(F93,H93,J93,L93)*25%</f>
        <v>25</v>
      </c>
      <c r="G94" s="702"/>
      <c r="H94" s="702"/>
      <c r="I94" s="702"/>
      <c r="J94" s="702"/>
      <c r="K94" s="702"/>
      <c r="L94" s="703"/>
    </row>
    <row r="95" spans="1:13" s="22" customFormat="1" ht="13.5" customHeight="1" thickBot="1">
      <c r="A95" s="401"/>
      <c r="B95" s="402"/>
      <c r="C95" s="179"/>
      <c r="D95" s="179"/>
      <c r="E95" s="403"/>
      <c r="F95" s="403"/>
      <c r="G95" s="179"/>
      <c r="H95" s="179"/>
      <c r="I95" s="179"/>
      <c r="J95" s="179"/>
      <c r="K95" s="179"/>
      <c r="L95" s="404"/>
    </row>
    <row r="96" spans="1:13" s="22" customFormat="1" ht="21.75" thickTop="1" thickBot="1">
      <c r="A96" s="346"/>
      <c r="B96" s="347"/>
      <c r="C96" s="390" t="s">
        <v>290</v>
      </c>
      <c r="D96" s="390"/>
      <c r="E96" s="145"/>
      <c r="F96" s="436">
        <f>SUM(F94,E53)</f>
        <v>100</v>
      </c>
      <c r="G96" s="437"/>
      <c r="H96" s="437"/>
      <c r="I96" s="437"/>
      <c r="J96" s="437"/>
      <c r="K96" s="437"/>
      <c r="L96" s="438"/>
    </row>
    <row r="97" spans="2:6" s="22" customFormat="1" ht="18">
      <c r="B97" s="25"/>
      <c r="E97" s="8"/>
      <c r="F97" s="8"/>
    </row>
    <row r="98" spans="2:6" s="22" customFormat="1" ht="18">
      <c r="B98" s="25"/>
      <c r="E98" s="8"/>
      <c r="F98" s="8"/>
    </row>
    <row r="99" spans="2:6" s="22" customFormat="1" ht="18">
      <c r="B99" s="25"/>
      <c r="E99" s="8"/>
      <c r="F99" s="8"/>
    </row>
    <row r="100" spans="2:6" s="22" customFormat="1" ht="18">
      <c r="B100" s="25"/>
      <c r="E100" s="247"/>
      <c r="F100" s="8"/>
    </row>
    <row r="101" spans="2:6" s="22" customFormat="1" ht="18">
      <c r="B101" s="25"/>
      <c r="E101" s="8"/>
      <c r="F101" s="8"/>
    </row>
    <row r="102" spans="2:6" s="22" customFormat="1" ht="18">
      <c r="B102" s="25"/>
      <c r="E102" s="8"/>
      <c r="F102" s="8"/>
    </row>
    <row r="103" spans="2:6" s="22" customFormat="1" ht="18">
      <c r="B103" s="25"/>
      <c r="E103" s="8"/>
      <c r="F103" s="8"/>
    </row>
    <row r="104" spans="2:6" ht="15.75"/>
    <row r="119" spans="2:4" ht="30" customHeight="1">
      <c r="B119" s="78"/>
      <c r="C119" s="29"/>
      <c r="D119" s="22"/>
    </row>
  </sheetData>
  <mergeCells count="19">
    <mergeCell ref="E53:L53"/>
    <mergeCell ref="D28:D29"/>
    <mergeCell ref="A4:L4"/>
    <mergeCell ref="D75:D76"/>
    <mergeCell ref="F94:L94"/>
    <mergeCell ref="A6:L7"/>
    <mergeCell ref="I28:L28"/>
    <mergeCell ref="A31:A50"/>
    <mergeCell ref="A77:A84"/>
    <mergeCell ref="A28:A29"/>
    <mergeCell ref="A9:L9"/>
    <mergeCell ref="A75:A76"/>
    <mergeCell ref="C75:C76"/>
    <mergeCell ref="E75:H75"/>
    <mergeCell ref="I75:L75"/>
    <mergeCell ref="A55:L55"/>
    <mergeCell ref="E28:H28"/>
    <mergeCell ref="A11:F11"/>
    <mergeCell ref="A57:F57"/>
  </mergeCells>
  <hyperlinks>
    <hyperlink ref="I33:I34" r:id="rId1" display="https://xx.kota.go.id/yy.html"/>
    <hyperlink ref="I44:I50" r:id="rId2" display="https://xx.kota.go.id/yy.html"/>
    <hyperlink ref="I43" r:id="rId3"/>
    <hyperlink ref="I37" r:id="rId4"/>
    <hyperlink ref="I33:I36" r:id="rId5" display="https://xx.kota.go.id/yy.html"/>
    <hyperlink ref="I41" r:id="rId6"/>
    <hyperlink ref="I40" r:id="rId7"/>
    <hyperlink ref="I39" r:id="rId8"/>
  </hyperlinks>
  <printOptions horizontalCentered="1"/>
  <pageMargins left="0.12" right="0.11" top="0.18" bottom="0.12" header="0.19" footer="0"/>
  <pageSetup paperSize="256" scale="49" orientation="landscape" horizontalDpi="4294967292" r:id="rId9"/>
  <rowBreaks count="1" manualBreakCount="1">
    <brk id="54" max="11" man="1"/>
  </rowBreaks>
  <drawing r:id="rId10"/>
  <legacyDrawing r:id="rId11"/>
  <oleObjects>
    <oleObject progId="Word.Picture.8" shapeId="5121" r:id="rId12"/>
  </oleObjects>
</worksheet>
</file>

<file path=xl/worksheets/sheet5.xml><?xml version="1.0" encoding="utf-8"?>
<worksheet xmlns="http://schemas.openxmlformats.org/spreadsheetml/2006/main" xmlns:r="http://schemas.openxmlformats.org/officeDocument/2006/relationships">
  <dimension ref="A1:R87"/>
  <sheetViews>
    <sheetView view="pageBreakPreview" topLeftCell="A73" zoomScale="63" zoomScaleNormal="37" zoomScaleSheetLayoutView="63" zoomScalePageLayoutView="55" workbookViewId="0">
      <selection activeCell="I59" sqref="I59"/>
    </sheetView>
  </sheetViews>
  <sheetFormatPr defaultRowHeight="30" customHeight="1"/>
  <cols>
    <col min="1" max="1" width="5.85546875" style="1" customWidth="1"/>
    <col min="2" max="2" width="4.85546875" style="1" customWidth="1"/>
    <col min="3" max="3" width="101.7109375" style="1" customWidth="1"/>
    <col min="4" max="4" width="18.85546875" style="1" customWidth="1"/>
    <col min="5" max="5" width="21" style="1" customWidth="1"/>
    <col min="6" max="6" width="10.7109375" style="1" bestFit="1" customWidth="1"/>
    <col min="7" max="7" width="20.42578125" style="1" customWidth="1"/>
    <col min="8" max="8" width="8.28515625" style="1" customWidth="1"/>
    <col min="9" max="9" width="26.7109375" style="1" customWidth="1"/>
    <col min="10" max="10" width="9.42578125" style="1" customWidth="1"/>
    <col min="11" max="11" width="26.7109375" style="1" customWidth="1"/>
    <col min="12" max="12" width="8.28515625" style="1" bestFit="1" customWidth="1"/>
    <col min="13" max="13" width="9.85546875" style="193" hidden="1" customWidth="1"/>
    <col min="14" max="16384" width="9.140625" style="1"/>
  </cols>
  <sheetData>
    <row r="1" spans="1:12" ht="21.75" customHeight="1">
      <c r="D1" s="499"/>
      <c r="E1" s="499"/>
    </row>
    <row r="2" spans="1:12" ht="21.75" customHeight="1">
      <c r="D2" s="499"/>
      <c r="E2" s="499"/>
    </row>
    <row r="3" spans="1:12" ht="21.75" customHeight="1">
      <c r="D3" s="499"/>
      <c r="E3" s="499"/>
    </row>
    <row r="4" spans="1:12" ht="21.75" customHeight="1">
      <c r="D4" s="499"/>
      <c r="E4" s="499"/>
    </row>
    <row r="5" spans="1:12" ht="21.75" customHeight="1">
      <c r="B5" s="792" t="s">
        <v>379</v>
      </c>
      <c r="C5" s="792"/>
      <c r="D5" s="792"/>
      <c r="E5" s="792"/>
      <c r="F5" s="792"/>
      <c r="G5" s="792"/>
      <c r="H5" s="792"/>
      <c r="I5" s="792"/>
      <c r="J5" s="792"/>
      <c r="K5" s="792"/>
      <c r="L5" s="792"/>
    </row>
    <row r="6" spans="1:12" ht="12" customHeight="1">
      <c r="D6" s="635"/>
      <c r="E6" s="635"/>
    </row>
    <row r="7" spans="1:12" ht="21" customHeight="1">
      <c r="A7" s="659" t="s">
        <v>117</v>
      </c>
      <c r="B7" s="660"/>
      <c r="C7" s="660"/>
      <c r="D7" s="660"/>
      <c r="E7" s="660"/>
      <c r="F7" s="660"/>
      <c r="G7" s="660"/>
      <c r="H7" s="660"/>
      <c r="I7" s="660"/>
      <c r="J7" s="660"/>
      <c r="K7" s="660"/>
      <c r="L7" s="660"/>
    </row>
    <row r="8" spans="1:12" ht="6" customHeight="1">
      <c r="A8" s="659"/>
      <c r="B8" s="660"/>
      <c r="C8" s="660"/>
      <c r="D8" s="660"/>
      <c r="E8" s="660"/>
      <c r="F8" s="660"/>
      <c r="G8" s="660"/>
      <c r="H8" s="660"/>
      <c r="I8" s="660"/>
      <c r="J8" s="660"/>
      <c r="K8" s="660"/>
      <c r="L8" s="660"/>
    </row>
    <row r="9" spans="1:12" ht="12" customHeight="1" thickBot="1">
      <c r="A9" s="22"/>
      <c r="B9" s="25"/>
      <c r="C9" s="22"/>
      <c r="D9" s="22"/>
      <c r="E9" s="22"/>
      <c r="F9" s="22"/>
      <c r="G9" s="22"/>
      <c r="H9" s="22"/>
      <c r="I9" s="22"/>
      <c r="J9" s="22"/>
      <c r="K9" s="22"/>
      <c r="L9" s="22"/>
    </row>
    <row r="10" spans="1:12" ht="30" customHeight="1" thickBot="1">
      <c r="A10" s="681" t="s">
        <v>277</v>
      </c>
      <c r="B10" s="682"/>
      <c r="C10" s="682"/>
      <c r="D10" s="682"/>
      <c r="E10" s="682"/>
      <c r="F10" s="682"/>
      <c r="G10" s="682"/>
      <c r="H10" s="682"/>
      <c r="I10" s="682"/>
      <c r="J10" s="682"/>
      <c r="K10" s="682"/>
      <c r="L10" s="683"/>
    </row>
    <row r="11" spans="1:12" ht="11.25" customHeight="1" thickTop="1">
      <c r="A11" s="298"/>
      <c r="B11" s="299"/>
      <c r="C11" s="299"/>
      <c r="D11" s="299"/>
      <c r="E11" s="299"/>
      <c r="F11" s="299"/>
      <c r="G11" s="299"/>
      <c r="H11" s="299"/>
      <c r="I11" s="299"/>
      <c r="J11" s="299"/>
      <c r="K11" s="299"/>
      <c r="L11" s="300"/>
    </row>
    <row r="12" spans="1:12" ht="24" customHeight="1">
      <c r="A12" s="685" t="s">
        <v>159</v>
      </c>
      <c r="B12" s="656"/>
      <c r="C12" s="656"/>
      <c r="D12" s="656"/>
      <c r="E12" s="656"/>
      <c r="F12" s="656"/>
      <c r="G12" s="301"/>
      <c r="H12" s="301"/>
      <c r="I12" s="301"/>
      <c r="J12" s="301"/>
      <c r="K12" s="301"/>
      <c r="L12" s="302"/>
    </row>
    <row r="13" spans="1:12" ht="18">
      <c r="A13" s="303" t="s">
        <v>33</v>
      </c>
      <c r="B13" s="281" t="s">
        <v>19</v>
      </c>
      <c r="C13" s="304"/>
      <c r="D13" s="304"/>
      <c r="E13" s="281"/>
      <c r="F13" s="281"/>
      <c r="G13" s="301"/>
      <c r="H13" s="301"/>
      <c r="I13" s="301"/>
      <c r="J13" s="301"/>
      <c r="K13" s="301"/>
      <c r="L13" s="302"/>
    </row>
    <row r="14" spans="1:12" ht="18">
      <c r="A14" s="305" t="s">
        <v>41</v>
      </c>
      <c r="B14" s="278" t="s">
        <v>173</v>
      </c>
      <c r="C14" s="304"/>
      <c r="D14" s="304"/>
      <c r="E14" s="281"/>
      <c r="F14" s="281"/>
      <c r="G14" s="301"/>
      <c r="H14" s="301"/>
      <c r="I14" s="301"/>
      <c r="J14" s="301"/>
      <c r="K14" s="301"/>
      <c r="L14" s="302"/>
    </row>
    <row r="15" spans="1:12" ht="18">
      <c r="A15" s="305"/>
      <c r="B15" s="9" t="s">
        <v>174</v>
      </c>
      <c r="C15" s="9"/>
      <c r="D15" s="9"/>
      <c r="E15" s="281"/>
      <c r="F15" s="281"/>
      <c r="G15" s="301"/>
      <c r="H15" s="301"/>
      <c r="I15" s="301"/>
      <c r="J15" s="301"/>
      <c r="K15" s="301"/>
      <c r="L15" s="302"/>
    </row>
    <row r="16" spans="1:12" ht="18">
      <c r="A16" s="305"/>
      <c r="B16" s="306" t="s">
        <v>160</v>
      </c>
      <c r="C16" s="9" t="s">
        <v>162</v>
      </c>
      <c r="D16" s="9"/>
      <c r="E16" s="281"/>
      <c r="F16" s="281"/>
      <c r="G16" s="301"/>
      <c r="H16" s="301"/>
      <c r="I16" s="301"/>
      <c r="J16" s="301"/>
      <c r="K16" s="301"/>
      <c r="L16" s="302"/>
    </row>
    <row r="17" spans="1:13" ht="18">
      <c r="A17" s="303"/>
      <c r="B17" s="306" t="s">
        <v>37</v>
      </c>
      <c r="C17" s="9" t="s">
        <v>161</v>
      </c>
      <c r="D17" s="9"/>
      <c r="E17" s="281"/>
      <c r="F17" s="281"/>
      <c r="G17" s="301"/>
      <c r="H17" s="301"/>
      <c r="I17" s="301"/>
      <c r="J17" s="301"/>
      <c r="K17" s="301"/>
      <c r="L17" s="302"/>
    </row>
    <row r="18" spans="1:13" ht="18">
      <c r="A18" s="303"/>
      <c r="B18" s="9" t="s">
        <v>40</v>
      </c>
      <c r="C18" s="9" t="s">
        <v>176</v>
      </c>
      <c r="D18" s="9"/>
      <c r="E18" s="281"/>
      <c r="F18" s="281"/>
      <c r="G18" s="301"/>
      <c r="H18" s="301"/>
      <c r="I18" s="301"/>
      <c r="J18" s="301"/>
      <c r="K18" s="301"/>
      <c r="L18" s="302"/>
    </row>
    <row r="19" spans="1:13" ht="10.5" customHeight="1">
      <c r="A19" s="303"/>
      <c r="B19" s="9"/>
      <c r="C19" s="9"/>
      <c r="D19" s="9"/>
      <c r="E19" s="281"/>
      <c r="F19" s="281"/>
      <c r="G19" s="301"/>
      <c r="H19" s="301"/>
      <c r="I19" s="301"/>
      <c r="J19" s="301"/>
      <c r="K19" s="301"/>
      <c r="L19" s="302"/>
    </row>
    <row r="20" spans="1:13" ht="18">
      <c r="A20" s="305" t="s">
        <v>0</v>
      </c>
      <c r="B20" s="9" t="s">
        <v>218</v>
      </c>
      <c r="C20" s="9"/>
      <c r="D20" s="9"/>
      <c r="E20" s="281"/>
      <c r="F20" s="281"/>
      <c r="G20" s="301"/>
      <c r="H20" s="301"/>
      <c r="I20" s="301"/>
      <c r="J20" s="301"/>
      <c r="K20" s="301"/>
      <c r="L20" s="302"/>
    </row>
    <row r="21" spans="1:13" ht="18">
      <c r="A21" s="303"/>
      <c r="B21" s="9" t="s">
        <v>274</v>
      </c>
      <c r="C21" s="9"/>
      <c r="D21" s="9"/>
      <c r="E21" s="281"/>
      <c r="F21" s="281"/>
      <c r="G21" s="301"/>
      <c r="H21" s="301"/>
      <c r="I21" s="301"/>
      <c r="J21" s="301"/>
      <c r="K21" s="301"/>
      <c r="L21" s="302"/>
    </row>
    <row r="22" spans="1:13" ht="18">
      <c r="A22" s="303"/>
      <c r="B22" s="306" t="s">
        <v>39</v>
      </c>
      <c r="C22" s="9" t="s">
        <v>197</v>
      </c>
      <c r="D22" s="9"/>
      <c r="E22" s="281"/>
      <c r="F22" s="281"/>
      <c r="G22" s="301"/>
      <c r="H22" s="301"/>
      <c r="I22" s="301"/>
      <c r="J22" s="301"/>
      <c r="K22" s="301"/>
      <c r="L22" s="302"/>
    </row>
    <row r="23" spans="1:13" ht="18">
      <c r="A23" s="303"/>
      <c r="B23" s="9" t="s">
        <v>37</v>
      </c>
      <c r="C23" s="9" t="s">
        <v>198</v>
      </c>
      <c r="D23" s="9"/>
      <c r="E23" s="281"/>
      <c r="F23" s="281"/>
      <c r="G23" s="301"/>
      <c r="H23" s="301"/>
      <c r="I23" s="301"/>
      <c r="J23" s="301"/>
      <c r="K23" s="301"/>
      <c r="L23" s="302"/>
    </row>
    <row r="24" spans="1:13" ht="18">
      <c r="A24" s="303"/>
      <c r="B24" s="9" t="s">
        <v>40</v>
      </c>
      <c r="C24" s="9" t="s">
        <v>175</v>
      </c>
      <c r="D24" s="9"/>
      <c r="E24" s="281"/>
      <c r="F24" s="281"/>
      <c r="G24" s="301"/>
      <c r="H24" s="301"/>
      <c r="I24" s="301"/>
      <c r="J24" s="301"/>
      <c r="K24" s="301"/>
      <c r="L24" s="302"/>
    </row>
    <row r="25" spans="1:13" ht="10.5" customHeight="1">
      <c r="A25" s="303"/>
      <c r="B25" s="306"/>
      <c r="C25" s="9"/>
      <c r="D25" s="9"/>
      <c r="E25" s="281"/>
      <c r="F25" s="281"/>
      <c r="G25" s="301"/>
      <c r="H25" s="301"/>
      <c r="I25" s="301"/>
      <c r="J25" s="301"/>
      <c r="K25" s="301"/>
      <c r="L25" s="302"/>
    </row>
    <row r="26" spans="1:13" ht="18">
      <c r="A26" s="305" t="s">
        <v>2</v>
      </c>
      <c r="B26" s="278" t="s">
        <v>164</v>
      </c>
      <c r="C26" s="9"/>
      <c r="D26" s="9"/>
      <c r="E26" s="281"/>
      <c r="F26" s="281"/>
      <c r="G26" s="301"/>
      <c r="H26" s="301"/>
      <c r="I26" s="301"/>
      <c r="J26" s="301"/>
      <c r="K26" s="301"/>
      <c r="L26" s="302"/>
    </row>
    <row r="27" spans="1:13" ht="18">
      <c r="A27" s="305" t="s">
        <v>42</v>
      </c>
      <c r="B27" s="9" t="s">
        <v>177</v>
      </c>
      <c r="C27" s="304"/>
      <c r="D27" s="304"/>
      <c r="E27" s="281"/>
      <c r="F27" s="281"/>
      <c r="G27" s="301"/>
      <c r="H27" s="301"/>
      <c r="I27" s="301"/>
      <c r="J27" s="301"/>
      <c r="K27" s="301"/>
      <c r="L27" s="302"/>
    </row>
    <row r="28" spans="1:13" ht="18" customHeight="1" thickBot="1">
      <c r="A28" s="369"/>
      <c r="B28" s="232"/>
      <c r="C28" s="232"/>
      <c r="D28" s="232"/>
      <c r="E28" s="232"/>
      <c r="F28" s="232"/>
      <c r="G28" s="232"/>
      <c r="H28" s="232"/>
      <c r="I28" s="232"/>
      <c r="J28" s="232"/>
      <c r="K28" s="232"/>
      <c r="L28" s="370"/>
    </row>
    <row r="29" spans="1:13" ht="22.5" customHeight="1">
      <c r="A29" s="689" t="s">
        <v>97</v>
      </c>
      <c r="B29" s="230"/>
      <c r="C29" s="230" t="s">
        <v>98</v>
      </c>
      <c r="D29" s="691" t="s">
        <v>364</v>
      </c>
      <c r="E29" s="675" t="s">
        <v>99</v>
      </c>
      <c r="F29" s="679"/>
      <c r="G29" s="679"/>
      <c r="H29" s="680"/>
      <c r="I29" s="674" t="s">
        <v>215</v>
      </c>
      <c r="J29" s="675"/>
      <c r="K29" s="675"/>
      <c r="L29" s="676"/>
    </row>
    <row r="30" spans="1:13" ht="23.25" customHeight="1">
      <c r="A30" s="690"/>
      <c r="B30" s="231"/>
      <c r="C30" s="231"/>
      <c r="D30" s="700"/>
      <c r="E30" s="430" t="s">
        <v>100</v>
      </c>
      <c r="F30" s="430" t="s">
        <v>124</v>
      </c>
      <c r="G30" s="430" t="s">
        <v>101</v>
      </c>
      <c r="H30" s="430" t="s">
        <v>124</v>
      </c>
      <c r="I30" s="430" t="s">
        <v>125</v>
      </c>
      <c r="J30" s="431" t="s">
        <v>124</v>
      </c>
      <c r="K30" s="294" t="s">
        <v>223</v>
      </c>
      <c r="L30" s="432" t="s">
        <v>124</v>
      </c>
    </row>
    <row r="31" spans="1:13" ht="9" customHeight="1" thickBot="1">
      <c r="A31" s="77"/>
      <c r="B31" s="78"/>
      <c r="C31" s="79"/>
      <c r="D31" s="701"/>
      <c r="E31" s="79"/>
      <c r="F31" s="79"/>
      <c r="G31" s="79"/>
      <c r="H31" s="79"/>
      <c r="I31" s="79"/>
      <c r="J31" s="156"/>
      <c r="K31" s="156"/>
      <c r="L31" s="80"/>
    </row>
    <row r="32" spans="1:13" ht="18.75" thickTop="1">
      <c r="A32" s="708" t="s">
        <v>58</v>
      </c>
      <c r="B32" s="91">
        <v>1</v>
      </c>
      <c r="C32" s="349" t="s">
        <v>154</v>
      </c>
      <c r="D32" s="528"/>
      <c r="E32" s="48"/>
      <c r="F32" s="160">
        <f>SUM(F33:F36)</f>
        <v>15</v>
      </c>
      <c r="G32" s="49"/>
      <c r="H32" s="160">
        <f>SUM(H33:H36)</f>
        <v>5</v>
      </c>
      <c r="I32" s="49"/>
      <c r="J32" s="160">
        <f>SUM(J33:J36)</f>
        <v>10</v>
      </c>
      <c r="K32" s="49"/>
      <c r="L32" s="260">
        <f>SUM(L33:L36)</f>
        <v>5</v>
      </c>
      <c r="M32" s="154">
        <f>SUM(M33:M36)</f>
        <v>35</v>
      </c>
    </row>
    <row r="33" spans="1:13">
      <c r="A33" s="708"/>
      <c r="B33" s="46" t="s">
        <v>81</v>
      </c>
      <c r="C33" s="356" t="s">
        <v>7</v>
      </c>
      <c r="D33" s="518"/>
      <c r="E33" s="283" t="s">
        <v>365</v>
      </c>
      <c r="F33" s="171">
        <v>3.75</v>
      </c>
      <c r="G33" s="285" t="s">
        <v>196</v>
      </c>
      <c r="H33" s="206">
        <v>1.25</v>
      </c>
      <c r="I33" s="321" t="s">
        <v>194</v>
      </c>
      <c r="J33" s="171">
        <v>2.5</v>
      </c>
      <c r="K33" s="295" t="s">
        <v>222</v>
      </c>
      <c r="L33" s="262">
        <v>1.25</v>
      </c>
      <c r="M33" s="194">
        <f>SUM(F33:L33)</f>
        <v>8.75</v>
      </c>
    </row>
    <row r="34" spans="1:13">
      <c r="A34" s="708"/>
      <c r="B34" s="46" t="s">
        <v>82</v>
      </c>
      <c r="C34" s="357" t="s">
        <v>8</v>
      </c>
      <c r="D34" s="529"/>
      <c r="E34" s="283" t="s">
        <v>365</v>
      </c>
      <c r="F34" s="171">
        <v>3.75</v>
      </c>
      <c r="G34" s="285" t="s">
        <v>196</v>
      </c>
      <c r="H34" s="206">
        <v>1.25</v>
      </c>
      <c r="I34" s="321" t="s">
        <v>194</v>
      </c>
      <c r="J34" s="171">
        <v>2.5</v>
      </c>
      <c r="K34" s="295" t="s">
        <v>224</v>
      </c>
      <c r="L34" s="262">
        <v>1.25</v>
      </c>
      <c r="M34" s="194">
        <f>SUM(F34:L34)</f>
        <v>8.75</v>
      </c>
    </row>
    <row r="35" spans="1:13">
      <c r="A35" s="708"/>
      <c r="B35" s="46" t="s">
        <v>83</v>
      </c>
      <c r="C35" s="356" t="s">
        <v>9</v>
      </c>
      <c r="D35" s="518"/>
      <c r="E35" s="283" t="s">
        <v>365</v>
      </c>
      <c r="F35" s="171">
        <v>3.75</v>
      </c>
      <c r="G35" s="285" t="s">
        <v>196</v>
      </c>
      <c r="H35" s="206">
        <v>1.25</v>
      </c>
      <c r="I35" s="321" t="s">
        <v>194</v>
      </c>
      <c r="J35" s="171">
        <v>2.5</v>
      </c>
      <c r="K35" s="295" t="s">
        <v>249</v>
      </c>
      <c r="L35" s="262">
        <v>1.25</v>
      </c>
      <c r="M35" s="194">
        <f>SUM(F35:L35)</f>
        <v>8.75</v>
      </c>
    </row>
    <row r="36" spans="1:13" ht="30.75" thickBot="1">
      <c r="A36" s="708"/>
      <c r="B36" s="43" t="s">
        <v>109</v>
      </c>
      <c r="C36" s="358" t="s">
        <v>10</v>
      </c>
      <c r="D36" s="530"/>
      <c r="E36" s="283" t="s">
        <v>365</v>
      </c>
      <c r="F36" s="171">
        <v>3.75</v>
      </c>
      <c r="G36" s="285" t="s">
        <v>196</v>
      </c>
      <c r="H36" s="206">
        <v>1.25</v>
      </c>
      <c r="I36" s="321" t="s">
        <v>194</v>
      </c>
      <c r="J36" s="244">
        <v>2.5</v>
      </c>
      <c r="K36" s="295" t="s">
        <v>250</v>
      </c>
      <c r="L36" s="405">
        <v>1.25</v>
      </c>
      <c r="M36" s="194">
        <f>SUM(F36:L36)</f>
        <v>8.75</v>
      </c>
    </row>
    <row r="37" spans="1:13" ht="19.5" thickTop="1" thickBot="1">
      <c r="A37" s="708"/>
      <c r="B37" s="92"/>
      <c r="C37" s="168"/>
      <c r="D37" s="168"/>
      <c r="E37" s="93"/>
      <c r="F37" s="93"/>
      <c r="G37" s="93"/>
      <c r="H37" s="93"/>
      <c r="I37" s="93"/>
      <c r="J37" s="93"/>
      <c r="K37" s="93"/>
      <c r="L37" s="406"/>
    </row>
    <row r="38" spans="1:13" ht="21" thickTop="1">
      <c r="A38" s="708"/>
      <c r="B38" s="81">
        <v>2</v>
      </c>
      <c r="C38" s="350" t="s">
        <v>155</v>
      </c>
      <c r="D38" s="531"/>
      <c r="E38" s="361"/>
      <c r="F38" s="354">
        <f>SUM(F39:F42)</f>
        <v>15</v>
      </c>
      <c r="G38" s="362"/>
      <c r="H38" s="354">
        <f>SUM(H39:H42)</f>
        <v>5</v>
      </c>
      <c r="I38" s="211"/>
      <c r="J38" s="354">
        <f>SUM(J39:J42)</f>
        <v>10</v>
      </c>
      <c r="K38" s="362"/>
      <c r="L38" s="407">
        <f>SUM(L39:L42)</f>
        <v>5</v>
      </c>
      <c r="M38" s="213">
        <f>SUM(M39:M42)</f>
        <v>35</v>
      </c>
    </row>
    <row r="39" spans="1:13">
      <c r="A39" s="708"/>
      <c r="B39" s="95" t="s">
        <v>84</v>
      </c>
      <c r="C39" s="356" t="s">
        <v>11</v>
      </c>
      <c r="D39" s="518"/>
      <c r="E39" s="283" t="s">
        <v>365</v>
      </c>
      <c r="F39" s="171">
        <v>3.75</v>
      </c>
      <c r="G39" s="285" t="s">
        <v>196</v>
      </c>
      <c r="H39" s="206">
        <v>1.25</v>
      </c>
      <c r="I39" s="321" t="s">
        <v>194</v>
      </c>
      <c r="J39" s="171">
        <v>2.5</v>
      </c>
      <c r="K39" s="295" t="s">
        <v>208</v>
      </c>
      <c r="L39" s="262">
        <v>1.25</v>
      </c>
      <c r="M39" s="194">
        <f>SUM(F39:L39)</f>
        <v>8.75</v>
      </c>
    </row>
    <row r="40" spans="1:13">
      <c r="A40" s="708"/>
      <c r="B40" s="46" t="s">
        <v>85</v>
      </c>
      <c r="C40" s="356" t="s">
        <v>12</v>
      </c>
      <c r="D40" s="518"/>
      <c r="E40" s="283" t="s">
        <v>365</v>
      </c>
      <c r="F40" s="171">
        <v>3.75</v>
      </c>
      <c r="G40" s="285" t="s">
        <v>196</v>
      </c>
      <c r="H40" s="206">
        <v>1.25</v>
      </c>
      <c r="I40" s="321" t="s">
        <v>194</v>
      </c>
      <c r="J40" s="171">
        <v>2.5</v>
      </c>
      <c r="K40" s="295" t="s">
        <v>209</v>
      </c>
      <c r="L40" s="262">
        <v>1.25</v>
      </c>
      <c r="M40" s="194">
        <f>SUM(F40:L40)</f>
        <v>8.75</v>
      </c>
    </row>
    <row r="41" spans="1:13">
      <c r="A41" s="708"/>
      <c r="B41" s="46" t="s">
        <v>86</v>
      </c>
      <c r="C41" s="466" t="s">
        <v>13</v>
      </c>
      <c r="D41" s="519"/>
      <c r="E41" s="283" t="s">
        <v>365</v>
      </c>
      <c r="F41" s="171">
        <v>3.75</v>
      </c>
      <c r="G41" s="285" t="s">
        <v>196</v>
      </c>
      <c r="H41" s="206">
        <v>1.25</v>
      </c>
      <c r="I41" s="321" t="s">
        <v>194</v>
      </c>
      <c r="J41" s="171">
        <v>2.5</v>
      </c>
      <c r="K41" s="295" t="s">
        <v>210</v>
      </c>
      <c r="L41" s="262">
        <v>1.25</v>
      </c>
      <c r="M41" s="194">
        <f>SUM(F41:L41)</f>
        <v>8.75</v>
      </c>
    </row>
    <row r="42" spans="1:13" ht="30.75" thickBot="1">
      <c r="A42" s="708"/>
      <c r="B42" s="54" t="s">
        <v>87</v>
      </c>
      <c r="C42" s="467" t="s">
        <v>14</v>
      </c>
      <c r="D42" s="532"/>
      <c r="E42" s="283" t="s">
        <v>365</v>
      </c>
      <c r="F42" s="185">
        <v>3.75</v>
      </c>
      <c r="G42" s="323" t="s">
        <v>196</v>
      </c>
      <c r="H42" s="221">
        <v>1.25</v>
      </c>
      <c r="I42" s="324" t="s">
        <v>194</v>
      </c>
      <c r="J42" s="355">
        <v>2.5</v>
      </c>
      <c r="K42" s="323" t="s">
        <v>211</v>
      </c>
      <c r="L42" s="408">
        <v>1.25</v>
      </c>
      <c r="M42" s="194">
        <f>SUM(F42:L42)</f>
        <v>8.75</v>
      </c>
    </row>
    <row r="43" spans="1:13" ht="19.5" thickTop="1" thickBot="1">
      <c r="A43" s="708"/>
      <c r="B43" s="92"/>
      <c r="C43" s="168"/>
      <c r="D43" s="93"/>
      <c r="E43" s="93"/>
      <c r="F43" s="93"/>
      <c r="G43" s="93"/>
      <c r="H43" s="93"/>
      <c r="I43" s="93"/>
      <c r="J43" s="93"/>
      <c r="K43" s="93"/>
      <c r="L43" s="406"/>
    </row>
    <row r="44" spans="1:13" ht="32.25" thickTop="1">
      <c r="A44" s="708"/>
      <c r="B44" s="97">
        <v>3</v>
      </c>
      <c r="C44" s="350" t="s">
        <v>156</v>
      </c>
      <c r="D44" s="533"/>
      <c r="E44" s="30"/>
      <c r="F44" s="354">
        <f>SUM(F45:F48)</f>
        <v>10</v>
      </c>
      <c r="G44" s="363"/>
      <c r="H44" s="354">
        <f>SUM(H45:H48)</f>
        <v>5</v>
      </c>
      <c r="I44" s="212"/>
      <c r="J44" s="354">
        <f>SUM(J45:J48)</f>
        <v>10</v>
      </c>
      <c r="K44" s="363"/>
      <c r="L44" s="407">
        <f>SUM(L45:L48)</f>
        <v>5</v>
      </c>
      <c r="M44" s="213">
        <f>SUM(M45:M48)</f>
        <v>30</v>
      </c>
    </row>
    <row r="45" spans="1:13">
      <c r="A45" s="708"/>
      <c r="B45" s="46" t="s">
        <v>89</v>
      </c>
      <c r="C45" s="351" t="s">
        <v>15</v>
      </c>
      <c r="D45" s="351"/>
      <c r="E45" s="283" t="s">
        <v>365</v>
      </c>
      <c r="F45" s="206">
        <v>2.5</v>
      </c>
      <c r="G45" s="285" t="s">
        <v>196</v>
      </c>
      <c r="H45" s="206">
        <v>1.25</v>
      </c>
      <c r="I45" s="321" t="s">
        <v>194</v>
      </c>
      <c r="J45" s="171">
        <v>2.5</v>
      </c>
      <c r="K45" s="295" t="s">
        <v>227</v>
      </c>
      <c r="L45" s="262">
        <v>1.25</v>
      </c>
      <c r="M45" s="194">
        <f>SUM(F45:L45)</f>
        <v>7.5</v>
      </c>
    </row>
    <row r="46" spans="1:13">
      <c r="A46" s="708"/>
      <c r="B46" s="46" t="s">
        <v>90</v>
      </c>
      <c r="C46" s="351" t="s">
        <v>16</v>
      </c>
      <c r="D46" s="351"/>
      <c r="E46" s="283" t="s">
        <v>365</v>
      </c>
      <c r="F46" s="206">
        <v>2.5</v>
      </c>
      <c r="G46" s="285" t="s">
        <v>196</v>
      </c>
      <c r="H46" s="206">
        <v>1.25</v>
      </c>
      <c r="I46" s="321" t="s">
        <v>194</v>
      </c>
      <c r="J46" s="171">
        <v>2.5</v>
      </c>
      <c r="K46" s="295" t="s">
        <v>228</v>
      </c>
      <c r="L46" s="262">
        <v>1.25</v>
      </c>
      <c r="M46" s="194">
        <f>SUM(F46:L46)</f>
        <v>7.5</v>
      </c>
    </row>
    <row r="47" spans="1:13">
      <c r="A47" s="708"/>
      <c r="B47" s="46" t="s">
        <v>91</v>
      </c>
      <c r="C47" s="352" t="s">
        <v>17</v>
      </c>
      <c r="D47" s="352"/>
      <c r="E47" s="283" t="s">
        <v>365</v>
      </c>
      <c r="F47" s="206">
        <v>2.5</v>
      </c>
      <c r="G47" s="285" t="s">
        <v>196</v>
      </c>
      <c r="H47" s="206">
        <v>1.25</v>
      </c>
      <c r="I47" s="321" t="s">
        <v>194</v>
      </c>
      <c r="J47" s="171">
        <v>2.5</v>
      </c>
      <c r="K47" s="295" t="s">
        <v>229</v>
      </c>
      <c r="L47" s="262">
        <v>1.25</v>
      </c>
      <c r="M47" s="194">
        <f>SUM(F47:L47)</f>
        <v>7.5</v>
      </c>
    </row>
    <row r="48" spans="1:13" ht="30.75" thickBot="1">
      <c r="A48" s="715"/>
      <c r="B48" s="56" t="s">
        <v>115</v>
      </c>
      <c r="C48" s="353" t="s">
        <v>18</v>
      </c>
      <c r="D48" s="534"/>
      <c r="E48" s="283" t="s">
        <v>365</v>
      </c>
      <c r="F48" s="221">
        <v>2.5</v>
      </c>
      <c r="G48" s="323" t="s">
        <v>196</v>
      </c>
      <c r="H48" s="222">
        <v>1.25</v>
      </c>
      <c r="I48" s="324" t="s">
        <v>194</v>
      </c>
      <c r="J48" s="190">
        <v>2.5</v>
      </c>
      <c r="K48" s="323" t="s">
        <v>275</v>
      </c>
      <c r="L48" s="258">
        <v>1.25</v>
      </c>
      <c r="M48" s="194">
        <f>SUM(F48:L48)</f>
        <v>7.5</v>
      </c>
    </row>
    <row r="49" spans="1:13" ht="10.5" customHeight="1" thickTop="1">
      <c r="A49" s="320"/>
      <c r="B49" s="271"/>
      <c r="C49" s="209"/>
      <c r="D49" s="209"/>
      <c r="E49" s="9"/>
      <c r="F49" s="9"/>
      <c r="G49" s="9"/>
      <c r="H49" s="9"/>
      <c r="I49" s="9"/>
      <c r="J49" s="9"/>
      <c r="K49" s="9"/>
      <c r="L49" s="359"/>
      <c r="M49" s="195"/>
    </row>
    <row r="50" spans="1:13" ht="15.75">
      <c r="A50" s="320"/>
      <c r="B50" s="271"/>
      <c r="C50" s="218" t="s">
        <v>126</v>
      </c>
      <c r="D50" s="218"/>
      <c r="E50" s="9"/>
      <c r="F50" s="191">
        <f>SUM(F44,F38,F32)</f>
        <v>40</v>
      </c>
      <c r="G50" s="191"/>
      <c r="H50" s="191">
        <f>SUM(H44,H38,H32)</f>
        <v>15</v>
      </c>
      <c r="I50" s="191"/>
      <c r="J50" s="191">
        <f>SUM(J44,J38,J32)</f>
        <v>30</v>
      </c>
      <c r="K50" s="191"/>
      <c r="L50" s="266">
        <f>SUM(L44,L38,L32)</f>
        <v>15</v>
      </c>
      <c r="M50" s="217">
        <f>SUM(M44,M38,M32)</f>
        <v>100</v>
      </c>
    </row>
    <row r="51" spans="1:13" ht="19.5" customHeight="1">
      <c r="A51" s="320"/>
      <c r="B51" s="271"/>
      <c r="C51" s="218" t="s">
        <v>131</v>
      </c>
      <c r="D51" s="218"/>
      <c r="E51" s="9"/>
      <c r="F51" s="716">
        <f>SUM(F50,H50,J50,L50)*75%</f>
        <v>75</v>
      </c>
      <c r="G51" s="716"/>
      <c r="H51" s="716"/>
      <c r="I51" s="716"/>
      <c r="J51" s="716"/>
      <c r="K51" s="716"/>
      <c r="L51" s="717"/>
      <c r="M51" s="214"/>
    </row>
    <row r="52" spans="1:13" ht="7.5" customHeight="1" thickBot="1">
      <c r="A52" s="496"/>
      <c r="B52" s="488"/>
      <c r="C52" s="489"/>
      <c r="D52" s="489"/>
      <c r="E52" s="497"/>
      <c r="F52" s="443"/>
      <c r="G52" s="443"/>
      <c r="H52" s="443"/>
      <c r="I52" s="443"/>
      <c r="J52" s="443"/>
      <c r="K52" s="443"/>
      <c r="L52" s="498"/>
      <c r="M52" s="214"/>
    </row>
    <row r="53" spans="1:13" ht="24" thickBot="1">
      <c r="A53" s="693" t="s">
        <v>279</v>
      </c>
      <c r="B53" s="694"/>
      <c r="C53" s="694"/>
      <c r="D53" s="694"/>
      <c r="E53" s="694"/>
      <c r="F53" s="694"/>
      <c r="G53" s="694"/>
      <c r="H53" s="694"/>
      <c r="I53" s="694"/>
      <c r="J53" s="694"/>
      <c r="K53" s="694"/>
      <c r="L53" s="695"/>
      <c r="M53" s="219"/>
    </row>
    <row r="54" spans="1:13" ht="13.5" customHeight="1">
      <c r="A54" s="310"/>
      <c r="B54" s="311"/>
      <c r="C54" s="311"/>
      <c r="D54" s="311"/>
      <c r="E54" s="311"/>
      <c r="F54" s="311"/>
      <c r="G54" s="311"/>
      <c r="H54" s="311"/>
      <c r="I54" s="311"/>
      <c r="J54" s="311"/>
      <c r="K54" s="311"/>
      <c r="L54" s="312"/>
      <c r="M54" s="220"/>
    </row>
    <row r="55" spans="1:13" ht="19.5" customHeight="1">
      <c r="A55" s="685" t="s">
        <v>159</v>
      </c>
      <c r="B55" s="656"/>
      <c r="C55" s="656"/>
      <c r="D55" s="656"/>
      <c r="E55" s="656"/>
      <c r="F55" s="656"/>
      <c r="G55" s="311"/>
      <c r="H55" s="311"/>
      <c r="I55" s="311"/>
      <c r="J55" s="311"/>
      <c r="K55" s="311"/>
      <c r="L55" s="312"/>
      <c r="M55" s="220"/>
    </row>
    <row r="56" spans="1:13" ht="19.5" customHeight="1">
      <c r="A56" s="310"/>
      <c r="B56" s="280" t="s">
        <v>163</v>
      </c>
      <c r="C56" s="281" t="s">
        <v>20</v>
      </c>
      <c r="D56" s="281"/>
      <c r="E56" s="304"/>
      <c r="F56" s="278"/>
      <c r="G56" s="311"/>
      <c r="H56" s="311"/>
      <c r="I56" s="311"/>
      <c r="J56" s="311"/>
      <c r="K56" s="311"/>
      <c r="L56" s="312"/>
      <c r="M56" s="220"/>
    </row>
    <row r="57" spans="1:13" ht="19.5" customHeight="1">
      <c r="A57" s="310"/>
      <c r="B57" s="279" t="s">
        <v>41</v>
      </c>
      <c r="C57" s="278" t="s">
        <v>178</v>
      </c>
      <c r="D57" s="278"/>
      <c r="E57" s="304"/>
      <c r="F57" s="278"/>
      <c r="G57" s="311"/>
      <c r="H57" s="311"/>
      <c r="I57" s="311"/>
      <c r="J57" s="311"/>
      <c r="K57" s="311"/>
      <c r="L57" s="312"/>
      <c r="M57" s="220"/>
    </row>
    <row r="58" spans="1:13" ht="19.5" customHeight="1">
      <c r="A58" s="310"/>
      <c r="B58" s="279"/>
      <c r="C58" s="9" t="s">
        <v>179</v>
      </c>
      <c r="D58" s="9"/>
      <c r="E58" s="9"/>
      <c r="F58" s="278"/>
      <c r="G58" s="311"/>
      <c r="H58" s="311"/>
      <c r="I58" s="311"/>
      <c r="J58" s="311"/>
      <c r="K58" s="311"/>
      <c r="L58" s="312"/>
      <c r="M58" s="220"/>
    </row>
    <row r="59" spans="1:13" ht="19.5" customHeight="1">
      <c r="A59" s="310"/>
      <c r="B59" s="279"/>
      <c r="C59" s="306" t="s">
        <v>180</v>
      </c>
      <c r="D59" s="306"/>
      <c r="E59" s="9"/>
      <c r="F59" s="278"/>
      <c r="G59" s="311"/>
      <c r="H59" s="311"/>
      <c r="I59" s="311"/>
      <c r="J59" s="311"/>
      <c r="K59" s="311"/>
      <c r="L59" s="312"/>
      <c r="M59" s="220"/>
    </row>
    <row r="60" spans="1:13" ht="19.5" customHeight="1">
      <c r="A60" s="310"/>
      <c r="B60" s="280"/>
      <c r="C60" s="306" t="s">
        <v>181</v>
      </c>
      <c r="D60" s="306"/>
      <c r="E60" s="9"/>
      <c r="F60" s="278"/>
      <c r="G60" s="311"/>
      <c r="H60" s="311"/>
      <c r="I60" s="311"/>
      <c r="J60" s="311"/>
      <c r="K60" s="311"/>
      <c r="L60" s="312"/>
      <c r="M60" s="220"/>
    </row>
    <row r="61" spans="1:13" ht="9" customHeight="1">
      <c r="A61" s="310"/>
      <c r="B61" s="280"/>
      <c r="C61" s="9"/>
      <c r="D61" s="9"/>
      <c r="E61" s="9"/>
      <c r="F61" s="278"/>
      <c r="G61" s="311"/>
      <c r="H61" s="311"/>
      <c r="I61" s="311"/>
      <c r="J61" s="311"/>
      <c r="K61" s="311"/>
      <c r="L61" s="312"/>
      <c r="M61" s="220"/>
    </row>
    <row r="62" spans="1:13" ht="19.5" customHeight="1">
      <c r="A62" s="310"/>
      <c r="B62" s="279" t="s">
        <v>0</v>
      </c>
      <c r="C62" s="9" t="s">
        <v>218</v>
      </c>
      <c r="D62" s="9"/>
      <c r="E62" s="9"/>
      <c r="F62" s="278"/>
      <c r="G62" s="311"/>
      <c r="H62" s="311"/>
      <c r="I62" s="311"/>
      <c r="J62" s="311"/>
      <c r="K62" s="311"/>
      <c r="L62" s="312"/>
      <c r="M62" s="220"/>
    </row>
    <row r="63" spans="1:13" ht="19.5" customHeight="1">
      <c r="A63" s="310"/>
      <c r="B63" s="280"/>
      <c r="C63" s="9" t="s">
        <v>183</v>
      </c>
      <c r="D63" s="9"/>
      <c r="E63" s="9"/>
      <c r="F63" s="278"/>
      <c r="G63" s="311"/>
      <c r="H63" s="311"/>
      <c r="I63" s="311"/>
      <c r="J63" s="311"/>
      <c r="K63" s="311"/>
      <c r="L63" s="312"/>
      <c r="M63" s="220"/>
    </row>
    <row r="64" spans="1:13" ht="19.5" customHeight="1">
      <c r="A64" s="310"/>
      <c r="B64" s="280"/>
      <c r="C64" s="306" t="s">
        <v>200</v>
      </c>
      <c r="D64" s="306"/>
      <c r="E64" s="9"/>
      <c r="F64" s="278"/>
      <c r="G64" s="311"/>
      <c r="H64" s="311"/>
      <c r="I64" s="311"/>
      <c r="J64" s="311"/>
      <c r="K64" s="311"/>
      <c r="L64" s="312"/>
      <c r="M64" s="220"/>
    </row>
    <row r="65" spans="1:13" ht="19.5" customHeight="1">
      <c r="A65" s="310"/>
      <c r="B65" s="280"/>
      <c r="C65" s="306" t="s">
        <v>243</v>
      </c>
      <c r="D65" s="306"/>
      <c r="E65" s="9"/>
      <c r="F65" s="278"/>
      <c r="G65" s="311"/>
      <c r="H65" s="311"/>
      <c r="I65" s="311"/>
      <c r="J65" s="311"/>
      <c r="K65" s="311"/>
      <c r="L65" s="312"/>
      <c r="M65" s="220"/>
    </row>
    <row r="66" spans="1:13" ht="19.5" customHeight="1">
      <c r="A66" s="310"/>
      <c r="B66" s="280"/>
      <c r="C66" s="306" t="s">
        <v>186</v>
      </c>
      <c r="D66" s="306"/>
      <c r="E66" s="9"/>
      <c r="F66" s="278"/>
      <c r="G66" s="311"/>
      <c r="H66" s="311"/>
      <c r="I66" s="311"/>
      <c r="J66" s="311"/>
      <c r="K66" s="311"/>
      <c r="L66" s="312"/>
      <c r="M66" s="220"/>
    </row>
    <row r="67" spans="1:13" ht="9" customHeight="1">
      <c r="A67" s="310"/>
      <c r="B67" s="280"/>
      <c r="C67" s="306"/>
      <c r="D67" s="306"/>
      <c r="E67" s="9"/>
      <c r="F67" s="278"/>
      <c r="G67" s="311"/>
      <c r="H67" s="311"/>
      <c r="I67" s="311"/>
      <c r="J67" s="311"/>
      <c r="K67" s="311"/>
      <c r="L67" s="312"/>
      <c r="M67" s="220"/>
    </row>
    <row r="68" spans="1:13" ht="19.5" customHeight="1">
      <c r="A68" s="310"/>
      <c r="B68" s="280"/>
      <c r="C68" s="9" t="s">
        <v>184</v>
      </c>
      <c r="D68" s="9"/>
      <c r="E68" s="9"/>
      <c r="F68" s="278"/>
      <c r="G68" s="311"/>
      <c r="H68" s="311"/>
      <c r="I68" s="311"/>
      <c r="J68" s="311"/>
      <c r="K68" s="311"/>
      <c r="L68" s="312"/>
      <c r="M68" s="220"/>
    </row>
    <row r="69" spans="1:13" ht="19.5" customHeight="1">
      <c r="A69" s="310"/>
      <c r="B69" s="280"/>
      <c r="C69" s="306" t="s">
        <v>185</v>
      </c>
      <c r="D69" s="306"/>
      <c r="E69" s="9"/>
      <c r="F69" s="278"/>
      <c r="G69" s="311"/>
      <c r="H69" s="311"/>
      <c r="I69" s="311"/>
      <c r="J69" s="311"/>
      <c r="K69" s="311"/>
      <c r="L69" s="312"/>
      <c r="M69" s="220"/>
    </row>
    <row r="70" spans="1:13" ht="19.5" customHeight="1">
      <c r="A70" s="310"/>
      <c r="B70" s="280"/>
      <c r="C70" s="306" t="s">
        <v>188</v>
      </c>
      <c r="D70" s="306"/>
      <c r="E70" s="9"/>
      <c r="F70" s="278"/>
      <c r="G70" s="311"/>
      <c r="H70" s="311"/>
      <c r="I70" s="311"/>
      <c r="J70" s="311"/>
      <c r="K70" s="311"/>
      <c r="L70" s="312"/>
      <c r="M70" s="220"/>
    </row>
    <row r="71" spans="1:13" ht="19.5" customHeight="1">
      <c r="A71" s="310"/>
      <c r="B71" s="280"/>
      <c r="C71" s="306" t="s">
        <v>187</v>
      </c>
      <c r="D71" s="306"/>
      <c r="E71" s="9"/>
      <c r="F71" s="278"/>
      <c r="G71" s="311"/>
      <c r="H71" s="311"/>
      <c r="I71" s="311"/>
      <c r="J71" s="311"/>
      <c r="K71" s="311"/>
      <c r="L71" s="312"/>
      <c r="M71" s="220"/>
    </row>
    <row r="72" spans="1:13" ht="12" customHeight="1" thickBot="1">
      <c r="A72" s="233"/>
      <c r="B72" s="234"/>
      <c r="C72" s="234"/>
      <c r="D72" s="234"/>
      <c r="E72" s="234"/>
      <c r="F72" s="234"/>
      <c r="G72" s="234"/>
      <c r="H72" s="234"/>
      <c r="I72" s="234"/>
      <c r="J72" s="234"/>
      <c r="K72" s="234"/>
      <c r="L72" s="384"/>
      <c r="M72" s="220"/>
    </row>
    <row r="73" spans="1:13" ht="19.5" customHeight="1" thickTop="1">
      <c r="A73" s="689" t="s">
        <v>97</v>
      </c>
      <c r="B73" s="230"/>
      <c r="C73" s="691" t="s">
        <v>98</v>
      </c>
      <c r="D73" s="691" t="s">
        <v>364</v>
      </c>
      <c r="E73" s="696" t="s">
        <v>56</v>
      </c>
      <c r="F73" s="697"/>
      <c r="G73" s="697"/>
      <c r="H73" s="698"/>
      <c r="I73" s="674" t="s">
        <v>215</v>
      </c>
      <c r="J73" s="675"/>
      <c r="K73" s="675"/>
      <c r="L73" s="676"/>
      <c r="M73" s="220"/>
    </row>
    <row r="74" spans="1:13" ht="42" thickBot="1">
      <c r="A74" s="690"/>
      <c r="B74" s="231"/>
      <c r="C74" s="692"/>
      <c r="D74" s="701"/>
      <c r="E74" s="172" t="s">
        <v>165</v>
      </c>
      <c r="F74" s="173" t="s">
        <v>124</v>
      </c>
      <c r="G74" s="174" t="s">
        <v>182</v>
      </c>
      <c r="H74" s="175" t="s">
        <v>124</v>
      </c>
      <c r="I74" s="293" t="s">
        <v>191</v>
      </c>
      <c r="J74" s="176" t="s">
        <v>124</v>
      </c>
      <c r="K74" s="294" t="s">
        <v>192</v>
      </c>
      <c r="L74" s="177" t="s">
        <v>124</v>
      </c>
      <c r="M74" s="214"/>
    </row>
    <row r="75" spans="1:13" ht="18" customHeight="1" thickTop="1" thickBot="1">
      <c r="A75" s="82"/>
      <c r="B75" s="141"/>
      <c r="C75" s="33"/>
      <c r="D75" s="527"/>
      <c r="E75" s="35"/>
      <c r="F75" s="215"/>
      <c r="G75" s="200"/>
      <c r="H75" s="200"/>
      <c r="I75" s="200"/>
      <c r="J75" s="201"/>
      <c r="K75" s="201"/>
      <c r="L75" s="216"/>
      <c r="M75" s="214"/>
    </row>
    <row r="76" spans="1:13" ht="18" customHeight="1" thickTop="1">
      <c r="A76" s="708" t="s">
        <v>62</v>
      </c>
      <c r="B76" s="91">
        <v>1</v>
      </c>
      <c r="C76" s="26" t="s">
        <v>27</v>
      </c>
      <c r="D76" s="523"/>
      <c r="E76" s="49"/>
      <c r="F76" s="170">
        <f>SUM(F77:F78)</f>
        <v>25</v>
      </c>
      <c r="G76" s="49"/>
      <c r="H76" s="170">
        <f>SUM(H77:H78)</f>
        <v>0</v>
      </c>
      <c r="I76" s="49"/>
      <c r="J76" s="170">
        <f>SUM(J77:J78)</f>
        <v>20</v>
      </c>
      <c r="K76" s="149"/>
      <c r="L76" s="410">
        <f>SUM(L77:L78)</f>
        <v>10</v>
      </c>
      <c r="M76" s="224">
        <f>SUM(M77:M78)</f>
        <v>55</v>
      </c>
    </row>
    <row r="77" spans="1:13" ht="30.75">
      <c r="A77" s="708"/>
      <c r="B77" s="46" t="s">
        <v>81</v>
      </c>
      <c r="C77" s="10" t="s">
        <v>335</v>
      </c>
      <c r="D77" s="524"/>
      <c r="E77" s="49"/>
      <c r="F77" s="204">
        <v>12.5</v>
      </c>
      <c r="G77" s="423"/>
      <c r="H77" s="204">
        <v>0</v>
      </c>
      <c r="I77" s="297" t="s">
        <v>244</v>
      </c>
      <c r="J77" s="204">
        <v>10</v>
      </c>
      <c r="K77" s="295" t="s">
        <v>265</v>
      </c>
      <c r="L77" s="385">
        <v>5</v>
      </c>
      <c r="M77" s="214">
        <f>SUM(F77,H77,J77,L77)</f>
        <v>27.5</v>
      </c>
    </row>
    <row r="78" spans="1:13" ht="30.75" thickBot="1">
      <c r="A78" s="708"/>
      <c r="B78" s="54" t="s">
        <v>82</v>
      </c>
      <c r="C78" s="101" t="s">
        <v>336</v>
      </c>
      <c r="D78" s="525"/>
      <c r="E78" s="55"/>
      <c r="F78" s="245">
        <v>12.5</v>
      </c>
      <c r="G78" s="424"/>
      <c r="H78" s="245">
        <v>0</v>
      </c>
      <c r="I78" s="366" t="s">
        <v>244</v>
      </c>
      <c r="J78" s="245">
        <v>10</v>
      </c>
      <c r="K78" s="323" t="s">
        <v>266</v>
      </c>
      <c r="L78" s="386">
        <v>5</v>
      </c>
      <c r="M78" s="214">
        <f>SUM(F78,H78,J78,L78)</f>
        <v>27.5</v>
      </c>
    </row>
    <row r="79" spans="1:13" ht="18.75" thickTop="1">
      <c r="A79" s="708"/>
      <c r="B79" s="43"/>
      <c r="C79" s="45"/>
      <c r="D79" s="45"/>
      <c r="E79" s="44"/>
      <c r="F79" s="210"/>
      <c r="G79" s="44"/>
      <c r="H79" s="210"/>
      <c r="I79" s="364"/>
      <c r="J79" s="210"/>
      <c r="K79" s="367"/>
      <c r="L79" s="409"/>
      <c r="M79" s="214"/>
    </row>
    <row r="80" spans="1:13" ht="18">
      <c r="A80" s="708"/>
      <c r="B80" s="97">
        <v>2</v>
      </c>
      <c r="C80" s="99" t="s">
        <v>28</v>
      </c>
      <c r="D80" s="99"/>
      <c r="E80" s="49"/>
      <c r="F80" s="170">
        <f>SUM(F81)</f>
        <v>25</v>
      </c>
      <c r="G80" s="49"/>
      <c r="H80" s="170">
        <f>SUM(H81)</f>
        <v>0</v>
      </c>
      <c r="I80" s="365"/>
      <c r="J80" s="170">
        <f>SUM(J81)</f>
        <v>15</v>
      </c>
      <c r="K80" s="368"/>
      <c r="L80" s="410">
        <f>SUM(L81)</f>
        <v>5</v>
      </c>
      <c r="M80" s="224">
        <f>SUM(M81)</f>
        <v>45</v>
      </c>
    </row>
    <row r="81" spans="1:13" ht="30.75" thickBot="1">
      <c r="A81" s="715"/>
      <c r="B81" s="54"/>
      <c r="C81" s="100" t="s">
        <v>29</v>
      </c>
      <c r="D81" s="526"/>
      <c r="E81" s="59"/>
      <c r="F81" s="205">
        <v>25</v>
      </c>
      <c r="G81" s="422"/>
      <c r="H81" s="205">
        <v>0</v>
      </c>
      <c r="I81" s="322" t="s">
        <v>244</v>
      </c>
      <c r="J81" s="205">
        <v>15</v>
      </c>
      <c r="K81" s="323" t="s">
        <v>276</v>
      </c>
      <c r="L81" s="411">
        <v>5</v>
      </c>
      <c r="M81" s="214">
        <f>SUM(F81,H81,J81,L81)</f>
        <v>45</v>
      </c>
    </row>
    <row r="82" spans="1:13" ht="30" customHeight="1" thickTop="1" thickBot="1">
      <c r="A82" s="83"/>
      <c r="B82" s="84"/>
      <c r="C82" s="85"/>
      <c r="D82" s="85"/>
      <c r="E82" s="85"/>
      <c r="F82" s="85"/>
      <c r="G82" s="85"/>
      <c r="H82" s="85"/>
      <c r="I82" s="85"/>
      <c r="J82" s="169"/>
      <c r="K82" s="169"/>
      <c r="L82" s="86"/>
    </row>
    <row r="83" spans="1:13" ht="12" customHeight="1">
      <c r="A83" s="142"/>
      <c r="B83" s="21"/>
      <c r="C83" s="21"/>
      <c r="D83" s="21"/>
      <c r="E83" s="21"/>
      <c r="F83" s="21"/>
      <c r="G83" s="21"/>
      <c r="H83" s="21"/>
      <c r="I83" s="21"/>
      <c r="J83" s="21"/>
      <c r="K83" s="21"/>
      <c r="L83" s="143"/>
    </row>
    <row r="84" spans="1:13" ht="18">
      <c r="A84" s="142"/>
      <c r="B84" s="21"/>
      <c r="C84" s="218" t="s">
        <v>126</v>
      </c>
      <c r="D84" s="218"/>
      <c r="E84" s="21"/>
      <c r="F84" s="387">
        <f>SUM(F80,F76)</f>
        <v>50</v>
      </c>
      <c r="G84" s="387"/>
      <c r="H84" s="387">
        <f>SUM(H80,H76)</f>
        <v>0</v>
      </c>
      <c r="I84" s="387"/>
      <c r="J84" s="387">
        <f>SUM(J80,J76)</f>
        <v>35</v>
      </c>
      <c r="K84" s="387"/>
      <c r="L84" s="388">
        <f>SUM(L80,L76)</f>
        <v>15</v>
      </c>
      <c r="M84" s="23">
        <f>SUM(M80,M76)</f>
        <v>100</v>
      </c>
    </row>
    <row r="85" spans="1:13" ht="21" thickBot="1">
      <c r="A85" s="412"/>
      <c r="B85" s="413"/>
      <c r="C85" s="178" t="s">
        <v>132</v>
      </c>
      <c r="D85" s="178"/>
      <c r="E85" s="413"/>
      <c r="F85" s="713">
        <f>SUM(F84,H84,J84,L84)*25%</f>
        <v>25</v>
      </c>
      <c r="G85" s="713"/>
      <c r="H85" s="713"/>
      <c r="I85" s="713"/>
      <c r="J85" s="713"/>
      <c r="K85" s="713"/>
      <c r="L85" s="714"/>
    </row>
    <row r="86" spans="1:13" ht="21.75" thickTop="1" thickBot="1">
      <c r="A86" s="144"/>
      <c r="B86" s="145"/>
      <c r="C86" s="348" t="s">
        <v>133</v>
      </c>
      <c r="D86" s="390"/>
      <c r="E86" s="145"/>
      <c r="F86" s="439">
        <f>+F85+F51</f>
        <v>100</v>
      </c>
      <c r="G86" s="439"/>
      <c r="H86" s="439"/>
      <c r="I86" s="439"/>
      <c r="J86" s="439"/>
      <c r="K86" s="439"/>
      <c r="L86" s="440"/>
    </row>
    <row r="87" spans="1:13" ht="30" customHeight="1">
      <c r="K87" s="223"/>
    </row>
  </sheetData>
  <mergeCells count="19">
    <mergeCell ref="B5:L5"/>
    <mergeCell ref="F85:L85"/>
    <mergeCell ref="A76:A81"/>
    <mergeCell ref="A53:L53"/>
    <mergeCell ref="E73:H73"/>
    <mergeCell ref="I73:L73"/>
    <mergeCell ref="A73:A74"/>
    <mergeCell ref="A55:F55"/>
    <mergeCell ref="D73:D74"/>
    <mergeCell ref="A12:F12"/>
    <mergeCell ref="E29:H29"/>
    <mergeCell ref="D29:D31"/>
    <mergeCell ref="C73:C74"/>
    <mergeCell ref="A7:L8"/>
    <mergeCell ref="A29:A30"/>
    <mergeCell ref="I29:L29"/>
    <mergeCell ref="A32:A48"/>
    <mergeCell ref="F51:L51"/>
    <mergeCell ref="A10:L10"/>
  </mergeCells>
  <hyperlinks>
    <hyperlink ref="I33" r:id="rId1"/>
    <hyperlink ref="I34:I36" r:id="rId2" display="https://xx.kota.go.id/yy.html"/>
    <hyperlink ref="I39:I42" r:id="rId3" display="https://xx.kota.go.id/yy.html"/>
    <hyperlink ref="I45:I48" r:id="rId4" display="https://xx.kota.go.id/yy.html"/>
  </hyperlinks>
  <printOptions horizontalCentered="1"/>
  <pageMargins left="0.12" right="0.11" top="0.21" bottom="0.12" header="0.22" footer="0"/>
  <pageSetup paperSize="256" scale="55" orientation="landscape" horizontalDpi="4294967292" r:id="rId5"/>
  <rowBreaks count="1" manualBreakCount="1">
    <brk id="52" max="11" man="1"/>
  </rowBreaks>
  <drawing r:id="rId6"/>
  <legacyDrawing r:id="rId7"/>
  <oleObjects>
    <oleObject progId="Word.Picture.8" shapeId="6145" r:id="rId8"/>
  </oleObjects>
</worksheet>
</file>

<file path=xl/worksheets/sheet6.xml><?xml version="1.0" encoding="utf-8"?>
<worksheet xmlns="http://schemas.openxmlformats.org/spreadsheetml/2006/main" xmlns:r="http://schemas.openxmlformats.org/officeDocument/2006/relationships">
  <dimension ref="A1:L45"/>
  <sheetViews>
    <sheetView view="pageBreakPreview" topLeftCell="A28" zoomScale="70" zoomScaleNormal="70" zoomScaleSheetLayoutView="70" zoomScalePageLayoutView="57" workbookViewId="0">
      <selection activeCell="C43" sqref="C43"/>
    </sheetView>
  </sheetViews>
  <sheetFormatPr defaultColWidth="125.42578125" defaultRowHeight="30" customHeight="1"/>
  <cols>
    <col min="1" max="1" width="6.140625" style="1" customWidth="1"/>
    <col min="2" max="2" width="5.42578125" style="24" customWidth="1"/>
    <col min="3" max="3" width="84.7109375" style="1" customWidth="1"/>
    <col min="4" max="4" width="27.28515625" style="1" customWidth="1"/>
    <col min="5" max="5" width="24.5703125" style="1" customWidth="1"/>
    <col min="6" max="6" width="12.7109375" style="1" customWidth="1"/>
    <col min="7" max="7" width="22" style="1" customWidth="1"/>
    <col min="8" max="8" width="8.28515625" style="1" bestFit="1" customWidth="1"/>
    <col min="9" max="9" width="18.7109375" style="1" customWidth="1"/>
    <col min="10" max="10" width="8.28515625" style="1" bestFit="1" customWidth="1"/>
    <col min="11" max="11" width="18.7109375" style="1" customWidth="1"/>
    <col min="12" max="12" width="19.7109375" style="1" customWidth="1"/>
    <col min="13" max="248" width="9.140625" style="1" customWidth="1"/>
    <col min="249" max="249" width="4.42578125" style="1" customWidth="1"/>
    <col min="250" max="250" width="5.42578125" style="1" customWidth="1"/>
    <col min="251" max="16384" width="125.42578125" style="1"/>
  </cols>
  <sheetData>
    <row r="1" spans="1:12" ht="20.25" customHeight="1">
      <c r="D1" s="499"/>
      <c r="E1" s="499"/>
    </row>
    <row r="2" spans="1:12" ht="20.25" customHeight="1">
      <c r="D2" s="499"/>
      <c r="E2" s="499"/>
    </row>
    <row r="3" spans="1:12" ht="20.25" customHeight="1">
      <c r="D3" s="499"/>
      <c r="E3" s="499"/>
    </row>
    <row r="4" spans="1:12" ht="20.25" customHeight="1">
      <c r="A4" s="637" t="s">
        <v>379</v>
      </c>
      <c r="B4" s="637"/>
      <c r="C4" s="637"/>
      <c r="D4" s="637"/>
      <c r="E4" s="637"/>
      <c r="F4" s="637"/>
      <c r="G4" s="637"/>
      <c r="H4" s="637"/>
      <c r="I4" s="637"/>
      <c r="J4" s="637"/>
      <c r="K4" s="637"/>
      <c r="L4" s="637"/>
    </row>
    <row r="5" spans="1:12" ht="9.75" customHeight="1"/>
    <row r="6" spans="1:12" ht="18" customHeight="1">
      <c r="A6" s="659" t="s">
        <v>118</v>
      </c>
      <c r="B6" s="660"/>
      <c r="C6" s="660"/>
      <c r="D6" s="660"/>
      <c r="E6" s="660"/>
      <c r="F6" s="660"/>
      <c r="G6" s="660"/>
      <c r="H6" s="660"/>
      <c r="I6" s="660"/>
      <c r="J6" s="660"/>
      <c r="K6" s="660"/>
      <c r="L6" s="660"/>
    </row>
    <row r="7" spans="1:12" ht="10.5" customHeight="1">
      <c r="A7" s="659"/>
      <c r="B7" s="660"/>
      <c r="C7" s="660"/>
      <c r="D7" s="660"/>
      <c r="E7" s="660"/>
      <c r="F7" s="660"/>
      <c r="G7" s="660"/>
      <c r="H7" s="660"/>
      <c r="I7" s="660"/>
      <c r="J7" s="660"/>
      <c r="K7" s="660"/>
      <c r="L7" s="660"/>
    </row>
    <row r="8" spans="1:12" ht="16.5" customHeight="1" thickBot="1">
      <c r="A8" s="22"/>
      <c r="B8" s="25"/>
      <c r="C8" s="22"/>
      <c r="D8" s="22"/>
      <c r="E8" s="22"/>
      <c r="F8" s="22"/>
      <c r="G8" s="22"/>
      <c r="H8" s="22"/>
      <c r="I8" s="22"/>
      <c r="J8" s="22"/>
      <c r="K8" s="22"/>
      <c r="L8" s="22"/>
    </row>
    <row r="9" spans="1:12" ht="25.5" customHeight="1" thickBot="1">
      <c r="A9" s="681" t="s">
        <v>296</v>
      </c>
      <c r="B9" s="682"/>
      <c r="C9" s="682"/>
      <c r="D9" s="682"/>
      <c r="E9" s="682"/>
      <c r="F9" s="682"/>
      <c r="G9" s="682"/>
      <c r="H9" s="682"/>
      <c r="I9" s="682"/>
      <c r="J9" s="682"/>
      <c r="K9" s="682"/>
      <c r="L9" s="683"/>
    </row>
    <row r="10" spans="1:12" ht="18" customHeight="1" thickTop="1">
      <c r="A10" s="298"/>
      <c r="B10" s="299"/>
      <c r="C10" s="299"/>
      <c r="D10" s="299"/>
      <c r="E10" s="299"/>
      <c r="F10" s="299"/>
      <c r="G10" s="299"/>
      <c r="H10" s="299"/>
      <c r="I10" s="299"/>
      <c r="J10" s="299"/>
      <c r="K10" s="299"/>
      <c r="L10" s="300"/>
    </row>
    <row r="11" spans="1:12" ht="24" customHeight="1">
      <c r="A11" s="685" t="s">
        <v>159</v>
      </c>
      <c r="B11" s="656"/>
      <c r="C11" s="656"/>
      <c r="D11" s="656"/>
      <c r="E11" s="656"/>
      <c r="F11" s="656"/>
      <c r="G11" s="301"/>
      <c r="H11" s="301"/>
      <c r="I11" s="301"/>
      <c r="J11" s="301"/>
      <c r="K11" s="301"/>
      <c r="L11" s="302"/>
    </row>
    <row r="12" spans="1:12" ht="18">
      <c r="A12" s="303" t="s">
        <v>33</v>
      </c>
      <c r="B12" s="281" t="s">
        <v>19</v>
      </c>
      <c r="C12" s="304"/>
      <c r="D12" s="304"/>
      <c r="E12" s="281"/>
      <c r="F12" s="281"/>
      <c r="G12" s="301"/>
      <c r="H12" s="301"/>
      <c r="I12" s="301"/>
      <c r="J12" s="301"/>
      <c r="K12" s="301"/>
      <c r="L12" s="302"/>
    </row>
    <row r="13" spans="1:12" ht="18" customHeight="1">
      <c r="A13" s="305" t="s">
        <v>41</v>
      </c>
      <c r="B13" s="278" t="s">
        <v>173</v>
      </c>
      <c r="C13" s="304"/>
      <c r="D13" s="304"/>
      <c r="E13" s="281"/>
      <c r="F13" s="281"/>
      <c r="G13" s="301"/>
      <c r="H13" s="301"/>
      <c r="I13" s="301"/>
      <c r="J13" s="301"/>
      <c r="K13" s="301"/>
      <c r="L13" s="302"/>
    </row>
    <row r="14" spans="1:12" ht="18">
      <c r="A14" s="305"/>
      <c r="B14" s="9" t="s">
        <v>174</v>
      </c>
      <c r="C14" s="9"/>
      <c r="D14" s="9"/>
      <c r="E14" s="281"/>
      <c r="F14" s="281"/>
      <c r="G14" s="301"/>
      <c r="H14" s="301"/>
      <c r="I14" s="301"/>
      <c r="J14" s="301"/>
      <c r="K14" s="301"/>
      <c r="L14" s="302"/>
    </row>
    <row r="15" spans="1:12" ht="18">
      <c r="A15" s="305"/>
      <c r="B15" s="306" t="s">
        <v>160</v>
      </c>
      <c r="C15" s="9" t="s">
        <v>162</v>
      </c>
      <c r="D15" s="9"/>
      <c r="E15" s="281"/>
      <c r="F15" s="281"/>
      <c r="G15" s="301"/>
      <c r="H15" s="301"/>
      <c r="I15" s="301"/>
      <c r="J15" s="301"/>
      <c r="K15" s="301"/>
      <c r="L15" s="302"/>
    </row>
    <row r="16" spans="1:12" ht="18">
      <c r="A16" s="303"/>
      <c r="B16" s="306" t="s">
        <v>37</v>
      </c>
      <c r="C16" s="9" t="s">
        <v>161</v>
      </c>
      <c r="D16" s="9"/>
      <c r="E16" s="281"/>
      <c r="F16" s="281"/>
      <c r="G16" s="301"/>
      <c r="H16" s="301"/>
      <c r="I16" s="301"/>
      <c r="J16" s="301"/>
      <c r="K16" s="301"/>
      <c r="L16" s="302"/>
    </row>
    <row r="17" spans="1:12" ht="18">
      <c r="A17" s="303"/>
      <c r="B17" s="9" t="s">
        <v>40</v>
      </c>
      <c r="C17" s="9" t="s">
        <v>176</v>
      </c>
      <c r="D17" s="9"/>
      <c r="E17" s="281"/>
      <c r="F17" s="281"/>
      <c r="G17" s="301"/>
      <c r="H17" s="301"/>
      <c r="I17" s="301"/>
      <c r="J17" s="301"/>
      <c r="K17" s="301"/>
      <c r="L17" s="302"/>
    </row>
    <row r="18" spans="1:12" ht="12" customHeight="1">
      <c r="A18" s="303"/>
      <c r="B18" s="9"/>
      <c r="C18" s="9"/>
      <c r="D18" s="9"/>
      <c r="E18" s="281"/>
      <c r="F18" s="281"/>
      <c r="G18" s="301"/>
      <c r="H18" s="301"/>
      <c r="I18" s="301"/>
      <c r="J18" s="301"/>
      <c r="K18" s="301"/>
      <c r="L18" s="302"/>
    </row>
    <row r="19" spans="1:12" ht="18">
      <c r="A19" s="305" t="s">
        <v>0</v>
      </c>
      <c r="B19" s="9" t="s">
        <v>216</v>
      </c>
      <c r="C19" s="9"/>
      <c r="D19" s="9"/>
      <c r="E19" s="281"/>
      <c r="F19" s="281"/>
      <c r="G19" s="301"/>
      <c r="H19" s="301"/>
      <c r="I19" s="301"/>
      <c r="J19" s="301"/>
      <c r="K19" s="301"/>
      <c r="L19" s="302"/>
    </row>
    <row r="20" spans="1:12" ht="18">
      <c r="A20" s="303"/>
      <c r="B20" s="9" t="s">
        <v>217</v>
      </c>
      <c r="C20" s="9"/>
      <c r="D20" s="9"/>
      <c r="E20" s="281"/>
      <c r="F20" s="281"/>
      <c r="G20" s="301"/>
      <c r="H20" s="301"/>
      <c r="I20" s="301"/>
      <c r="J20" s="301"/>
      <c r="K20" s="301"/>
      <c r="L20" s="302"/>
    </row>
    <row r="21" spans="1:12" ht="18">
      <c r="A21" s="303"/>
      <c r="B21" s="306" t="s">
        <v>39</v>
      </c>
      <c r="C21" s="9" t="s">
        <v>197</v>
      </c>
      <c r="D21" s="9"/>
      <c r="E21" s="281"/>
      <c r="F21" s="281"/>
      <c r="G21" s="301"/>
      <c r="H21" s="301"/>
      <c r="I21" s="301"/>
      <c r="J21" s="301"/>
      <c r="K21" s="301"/>
      <c r="L21" s="302"/>
    </row>
    <row r="22" spans="1:12" ht="18">
      <c r="A22" s="303"/>
      <c r="B22" s="9" t="s">
        <v>37</v>
      </c>
      <c r="C22" s="9" t="s">
        <v>198</v>
      </c>
      <c r="D22" s="9"/>
      <c r="E22" s="281"/>
      <c r="F22" s="281"/>
      <c r="G22" s="301"/>
      <c r="H22" s="301"/>
      <c r="I22" s="301"/>
      <c r="J22" s="301"/>
      <c r="K22" s="301"/>
      <c r="L22" s="302"/>
    </row>
    <row r="23" spans="1:12" ht="18">
      <c r="A23" s="303"/>
      <c r="B23" s="9" t="s">
        <v>40</v>
      </c>
      <c r="C23" s="9" t="s">
        <v>175</v>
      </c>
      <c r="D23" s="9"/>
      <c r="E23" s="281"/>
      <c r="F23" s="281"/>
      <c r="G23" s="301"/>
      <c r="H23" s="301"/>
      <c r="I23" s="301"/>
      <c r="J23" s="301"/>
      <c r="K23" s="301"/>
      <c r="L23" s="302"/>
    </row>
    <row r="24" spans="1:12" ht="11.25" customHeight="1">
      <c r="A24" s="303"/>
      <c r="B24" s="306"/>
      <c r="C24" s="9"/>
      <c r="D24" s="9"/>
      <c r="E24" s="281"/>
      <c r="F24" s="281"/>
      <c r="G24" s="301"/>
      <c r="H24" s="301"/>
      <c r="I24" s="301"/>
      <c r="J24" s="301"/>
      <c r="K24" s="301"/>
      <c r="L24" s="302"/>
    </row>
    <row r="25" spans="1:12" ht="18">
      <c r="A25" s="305" t="s">
        <v>2</v>
      </c>
      <c r="B25" s="278" t="s">
        <v>164</v>
      </c>
      <c r="C25" s="9"/>
      <c r="D25" s="9"/>
      <c r="E25" s="281"/>
      <c r="F25" s="281"/>
      <c r="G25" s="301"/>
      <c r="H25" s="301"/>
      <c r="I25" s="301"/>
      <c r="J25" s="301"/>
      <c r="K25" s="301"/>
      <c r="L25" s="302"/>
    </row>
    <row r="26" spans="1:12" ht="18">
      <c r="A26" s="305" t="s">
        <v>42</v>
      </c>
      <c r="B26" s="9" t="s">
        <v>177</v>
      </c>
      <c r="C26" s="304"/>
      <c r="D26" s="304"/>
      <c r="E26" s="281"/>
      <c r="F26" s="281"/>
      <c r="G26" s="301"/>
      <c r="H26" s="301"/>
      <c r="I26" s="301"/>
      <c r="J26" s="301"/>
      <c r="K26" s="301"/>
      <c r="L26" s="302"/>
    </row>
    <row r="27" spans="1:12" ht="12" customHeight="1" thickBot="1">
      <c r="A27" s="369"/>
      <c r="B27" s="232"/>
      <c r="C27" s="232"/>
      <c r="D27" s="232"/>
      <c r="E27" s="232"/>
      <c r="F27" s="232"/>
      <c r="G27" s="232"/>
      <c r="H27" s="232"/>
      <c r="I27" s="232"/>
      <c r="J27" s="232"/>
      <c r="K27" s="232"/>
      <c r="L27" s="370"/>
    </row>
    <row r="28" spans="1:12" ht="30" customHeight="1">
      <c r="A28" s="689" t="s">
        <v>97</v>
      </c>
      <c r="B28" s="230"/>
      <c r="C28" s="691" t="s">
        <v>98</v>
      </c>
      <c r="D28" s="691" t="s">
        <v>364</v>
      </c>
      <c r="E28" s="675" t="s">
        <v>99</v>
      </c>
      <c r="F28" s="679"/>
      <c r="G28" s="679"/>
      <c r="H28" s="680"/>
      <c r="I28" s="674" t="s">
        <v>215</v>
      </c>
      <c r="J28" s="675"/>
      <c r="K28" s="675"/>
      <c r="L28" s="676"/>
    </row>
    <row r="29" spans="1:12" ht="41.25" thickBot="1">
      <c r="A29" s="690"/>
      <c r="B29" s="231"/>
      <c r="C29" s="692"/>
      <c r="D29" s="701"/>
      <c r="E29" s="430" t="s">
        <v>100</v>
      </c>
      <c r="F29" s="430" t="s">
        <v>124</v>
      </c>
      <c r="G29" s="430" t="s">
        <v>101</v>
      </c>
      <c r="H29" s="430" t="s">
        <v>124</v>
      </c>
      <c r="I29" s="430" t="s">
        <v>125</v>
      </c>
      <c r="J29" s="431" t="s">
        <v>124</v>
      </c>
      <c r="K29" s="294" t="s">
        <v>223</v>
      </c>
      <c r="L29" s="432" t="s">
        <v>124</v>
      </c>
    </row>
    <row r="30" spans="1:12" ht="15" customHeight="1" thickTop="1">
      <c r="A30" s="425"/>
      <c r="B30" s="426"/>
      <c r="C30" s="426"/>
      <c r="D30" s="535"/>
      <c r="E30" s="427"/>
      <c r="F30" s="427"/>
      <c r="G30" s="427"/>
      <c r="H30" s="427"/>
      <c r="I30" s="427"/>
      <c r="J30" s="428"/>
      <c r="K30" s="428"/>
      <c r="L30" s="429"/>
    </row>
    <row r="31" spans="1:12" ht="69.75" customHeight="1" thickBot="1">
      <c r="A31" s="77"/>
      <c r="B31" s="78">
        <v>1</v>
      </c>
      <c r="C31" s="616" t="s">
        <v>355</v>
      </c>
      <c r="D31" s="616" t="s">
        <v>366</v>
      </c>
      <c r="E31" s="617" t="s">
        <v>365</v>
      </c>
      <c r="F31" s="618">
        <v>15</v>
      </c>
      <c r="G31" s="329" t="s">
        <v>190</v>
      </c>
      <c r="H31" s="618">
        <v>1</v>
      </c>
      <c r="I31" s="619" t="s">
        <v>189</v>
      </c>
      <c r="J31" s="618">
        <v>2</v>
      </c>
      <c r="K31" s="331" t="s">
        <v>207</v>
      </c>
      <c r="L31" s="620">
        <v>2</v>
      </c>
    </row>
    <row r="32" spans="1:12" ht="48" thickBot="1">
      <c r="A32" s="720" t="s">
        <v>58</v>
      </c>
      <c r="B32" s="621">
        <v>2</v>
      </c>
      <c r="C32" s="622" t="s">
        <v>297</v>
      </c>
      <c r="D32" s="622" t="s">
        <v>366</v>
      </c>
      <c r="E32" s="623" t="s">
        <v>365</v>
      </c>
      <c r="F32" s="624">
        <f>SUM(F33:F37)</f>
        <v>20</v>
      </c>
      <c r="G32" s="625"/>
      <c r="H32" s="624">
        <f>SUM(H33:H37)</f>
        <v>5</v>
      </c>
      <c r="I32" s="625"/>
      <c r="J32" s="624">
        <f>SUM(J33:J37)</f>
        <v>10</v>
      </c>
      <c r="K32" s="625"/>
      <c r="L32" s="624">
        <f>SUM(L33:L37)</f>
        <v>5</v>
      </c>
    </row>
    <row r="33" spans="1:12" ht="39" thickBot="1">
      <c r="A33" s="720"/>
      <c r="B33" s="626" t="s">
        <v>84</v>
      </c>
      <c r="C33" s="627" t="s">
        <v>356</v>
      </c>
      <c r="D33" s="627" t="s">
        <v>366</v>
      </c>
      <c r="E33" s="623" t="s">
        <v>365</v>
      </c>
      <c r="F33" s="628">
        <v>4</v>
      </c>
      <c r="G33" s="629" t="s">
        <v>190</v>
      </c>
      <c r="H33" s="628">
        <v>1</v>
      </c>
      <c r="I33" s="630" t="s">
        <v>189</v>
      </c>
      <c r="J33" s="628">
        <v>2</v>
      </c>
      <c r="K33" s="631" t="s">
        <v>208</v>
      </c>
      <c r="L33" s="628">
        <v>1</v>
      </c>
    </row>
    <row r="34" spans="1:12" ht="39" thickBot="1">
      <c r="A34" s="720"/>
      <c r="B34" s="626" t="s">
        <v>85</v>
      </c>
      <c r="C34" s="627" t="s">
        <v>357</v>
      </c>
      <c r="D34" s="627" t="s">
        <v>366</v>
      </c>
      <c r="E34" s="623" t="s">
        <v>365</v>
      </c>
      <c r="F34" s="628">
        <v>4</v>
      </c>
      <c r="G34" s="629" t="s">
        <v>190</v>
      </c>
      <c r="H34" s="628">
        <v>1</v>
      </c>
      <c r="I34" s="630" t="s">
        <v>189</v>
      </c>
      <c r="J34" s="628">
        <v>2</v>
      </c>
      <c r="K34" s="631" t="s">
        <v>209</v>
      </c>
      <c r="L34" s="628">
        <v>1</v>
      </c>
    </row>
    <row r="35" spans="1:12" ht="39" thickBot="1">
      <c r="A35" s="720"/>
      <c r="B35" s="626" t="s">
        <v>86</v>
      </c>
      <c r="C35" s="627" t="s">
        <v>119</v>
      </c>
      <c r="D35" s="627" t="s">
        <v>366</v>
      </c>
      <c r="E35" s="623" t="s">
        <v>365</v>
      </c>
      <c r="F35" s="628">
        <v>4</v>
      </c>
      <c r="G35" s="629" t="s">
        <v>190</v>
      </c>
      <c r="H35" s="628">
        <v>1</v>
      </c>
      <c r="I35" s="630" t="s">
        <v>189</v>
      </c>
      <c r="J35" s="628">
        <v>2</v>
      </c>
      <c r="K35" s="631" t="s">
        <v>210</v>
      </c>
      <c r="L35" s="628">
        <v>1</v>
      </c>
    </row>
    <row r="36" spans="1:12" ht="39" thickBot="1">
      <c r="A36" s="720"/>
      <c r="B36" s="626" t="s">
        <v>115</v>
      </c>
      <c r="C36" s="627" t="s">
        <v>120</v>
      </c>
      <c r="D36" s="627" t="s">
        <v>366</v>
      </c>
      <c r="E36" s="623" t="s">
        <v>365</v>
      </c>
      <c r="F36" s="628">
        <v>4</v>
      </c>
      <c r="G36" s="629" t="s">
        <v>190</v>
      </c>
      <c r="H36" s="628">
        <v>1</v>
      </c>
      <c r="I36" s="630" t="s">
        <v>189</v>
      </c>
      <c r="J36" s="628">
        <v>2</v>
      </c>
      <c r="K36" s="631" t="s">
        <v>211</v>
      </c>
      <c r="L36" s="628">
        <v>1</v>
      </c>
    </row>
    <row r="37" spans="1:12" ht="39" thickBot="1">
      <c r="A37" s="720"/>
      <c r="B37" s="632" t="s">
        <v>158</v>
      </c>
      <c r="C37" s="627" t="s">
        <v>121</v>
      </c>
      <c r="D37" s="627" t="s">
        <v>366</v>
      </c>
      <c r="E37" s="623" t="s">
        <v>365</v>
      </c>
      <c r="F37" s="628">
        <v>4</v>
      </c>
      <c r="G37" s="629" t="s">
        <v>190</v>
      </c>
      <c r="H37" s="628">
        <v>1</v>
      </c>
      <c r="I37" s="630" t="s">
        <v>189</v>
      </c>
      <c r="J37" s="628">
        <v>2</v>
      </c>
      <c r="K37" s="631" t="s">
        <v>212</v>
      </c>
      <c r="L37" s="628">
        <v>1</v>
      </c>
    </row>
    <row r="38" spans="1:12" ht="39" thickBot="1">
      <c r="A38" s="720"/>
      <c r="B38" s="633">
        <v>2</v>
      </c>
      <c r="C38" s="634" t="s">
        <v>31</v>
      </c>
      <c r="D38" s="634" t="s">
        <v>366</v>
      </c>
      <c r="E38" s="623" t="s">
        <v>365</v>
      </c>
      <c r="F38" s="624">
        <v>15</v>
      </c>
      <c r="G38" s="629" t="s">
        <v>190</v>
      </c>
      <c r="H38" s="624">
        <v>1</v>
      </c>
      <c r="I38" s="630" t="s">
        <v>189</v>
      </c>
      <c r="J38" s="624">
        <v>2</v>
      </c>
      <c r="K38" s="629" t="s">
        <v>213</v>
      </c>
      <c r="L38" s="624">
        <v>2</v>
      </c>
    </row>
    <row r="39" spans="1:12" ht="39" thickBot="1">
      <c r="A39" s="720"/>
      <c r="B39" s="633">
        <v>3</v>
      </c>
      <c r="C39" s="634" t="s">
        <v>298</v>
      </c>
      <c r="D39" s="634" t="s">
        <v>366</v>
      </c>
      <c r="E39" s="623" t="s">
        <v>365</v>
      </c>
      <c r="F39" s="624">
        <v>15</v>
      </c>
      <c r="G39" s="629" t="s">
        <v>190</v>
      </c>
      <c r="H39" s="624">
        <v>1</v>
      </c>
      <c r="I39" s="630" t="s">
        <v>189</v>
      </c>
      <c r="J39" s="624">
        <v>2</v>
      </c>
      <c r="K39" s="629" t="s">
        <v>214</v>
      </c>
      <c r="L39" s="624">
        <v>2</v>
      </c>
    </row>
    <row r="40" spans="1:12" ht="10.5" customHeight="1" thickBot="1">
      <c r="A40" s="103"/>
      <c r="B40" s="102"/>
      <c r="C40" s="57"/>
      <c r="D40" s="57"/>
      <c r="E40" s="225"/>
      <c r="F40" s="226"/>
      <c r="G40" s="198"/>
      <c r="H40" s="226"/>
      <c r="I40" s="198"/>
      <c r="J40" s="226"/>
      <c r="K40" s="199"/>
      <c r="L40" s="381"/>
    </row>
    <row r="41" spans="1:12" ht="14.25" customHeight="1" thickTop="1">
      <c r="A41" s="371"/>
      <c r="B41" s="374"/>
      <c r="C41" s="375"/>
      <c r="D41" s="375"/>
      <c r="E41" s="376"/>
      <c r="F41" s="377"/>
      <c r="G41" s="378"/>
      <c r="H41" s="377"/>
      <c r="I41" s="378"/>
      <c r="J41" s="377"/>
      <c r="K41" s="378"/>
      <c r="L41" s="382"/>
    </row>
    <row r="42" spans="1:12" ht="18">
      <c r="A42" s="371"/>
      <c r="B42" s="372"/>
      <c r="C42" s="218" t="s">
        <v>126</v>
      </c>
      <c r="D42" s="218"/>
      <c r="E42" s="379"/>
      <c r="F42" s="380">
        <f>SUM(F39,F38,F31,F32)</f>
        <v>65</v>
      </c>
      <c r="G42" s="248"/>
      <c r="H42" s="380">
        <f>SUM(H39,H38,H31,H32)</f>
        <v>8</v>
      </c>
      <c r="I42" s="248"/>
      <c r="J42" s="380">
        <f>SUM(J39,J38,J31,J32)</f>
        <v>16</v>
      </c>
      <c r="K42" s="248"/>
      <c r="L42" s="383">
        <f>SUM(L39,L38,L31,L32)</f>
        <v>11</v>
      </c>
    </row>
    <row r="43" spans="1:12" ht="19.5" customHeight="1">
      <c r="A43" s="371"/>
      <c r="B43" s="372"/>
      <c r="C43" s="218" t="s">
        <v>132</v>
      </c>
      <c r="D43" s="218"/>
      <c r="E43" s="373"/>
      <c r="F43" s="718">
        <f>F42+H42+J42+L42</f>
        <v>100</v>
      </c>
      <c r="G43" s="718"/>
      <c r="H43" s="718"/>
      <c r="I43" s="718"/>
      <c r="J43" s="718"/>
      <c r="K43" s="718"/>
      <c r="L43" s="719"/>
    </row>
    <row r="44" spans="1:12" ht="19.5" customHeight="1" thickBot="1">
      <c r="A44" s="392"/>
      <c r="B44" s="393"/>
      <c r="C44" s="391"/>
      <c r="D44" s="391"/>
      <c r="E44" s="394"/>
      <c r="F44" s="395"/>
      <c r="G44" s="395"/>
      <c r="H44" s="395"/>
      <c r="I44" s="395"/>
      <c r="J44" s="395"/>
      <c r="K44" s="395"/>
      <c r="L44" s="396"/>
    </row>
    <row r="45" spans="1:12" ht="30" customHeight="1" thickTop="1" thickBot="1">
      <c r="A45" s="144"/>
      <c r="B45" s="268"/>
      <c r="C45" s="389" t="s">
        <v>134</v>
      </c>
      <c r="D45" s="389"/>
      <c r="E45" s="145"/>
      <c r="F45" s="439">
        <f>F43</f>
        <v>100</v>
      </c>
      <c r="G45" s="441"/>
      <c r="H45" s="441"/>
      <c r="I45" s="441"/>
      <c r="J45" s="441"/>
      <c r="K45" s="441"/>
      <c r="L45" s="442"/>
    </row>
  </sheetData>
  <mergeCells count="11">
    <mergeCell ref="C28:C29"/>
    <mergeCell ref="F43:L43"/>
    <mergeCell ref="A6:L7"/>
    <mergeCell ref="A28:A29"/>
    <mergeCell ref="I28:L28"/>
    <mergeCell ref="A32:A39"/>
    <mergeCell ref="A9:L9"/>
    <mergeCell ref="A11:F11"/>
    <mergeCell ref="E28:H28"/>
    <mergeCell ref="D28:D29"/>
    <mergeCell ref="A4:L4"/>
  </mergeCells>
  <hyperlinks>
    <hyperlink ref="I33" r:id="rId1"/>
    <hyperlink ref="I34" r:id="rId2"/>
    <hyperlink ref="I35" r:id="rId3"/>
    <hyperlink ref="I36" r:id="rId4"/>
    <hyperlink ref="I37" r:id="rId5"/>
    <hyperlink ref="I31" r:id="rId6"/>
    <hyperlink ref="I38" r:id="rId7"/>
    <hyperlink ref="I39" r:id="rId8"/>
  </hyperlinks>
  <printOptions horizontalCentered="1"/>
  <pageMargins left="0.23622047244094499" right="0.39370078740157499" top="0.13" bottom="0.12" header="0" footer="0"/>
  <pageSetup paperSize="256" scale="57" orientation="landscape" horizontalDpi="4294967292" r:id="rId9"/>
  <headerFooter>
    <oddFooter xml:space="preserve">&amp;C  </oddFooter>
  </headerFooter>
  <colBreaks count="1" manualBreakCount="1">
    <brk id="12" min="5" max="46" man="1"/>
  </colBreaks>
  <drawing r:id="rId10"/>
  <legacyDrawing r:id="rId11"/>
  <oleObjects>
    <oleObject progId="Word.Picture.8" shapeId="7169" r:id="rId12"/>
  </oleObjects>
</worksheet>
</file>

<file path=xl/worksheets/sheet7.xml><?xml version="1.0" encoding="utf-8"?>
<worksheet xmlns="http://schemas.openxmlformats.org/spreadsheetml/2006/main" xmlns:r="http://schemas.openxmlformats.org/officeDocument/2006/relationships">
  <dimension ref="A1:I33"/>
  <sheetViews>
    <sheetView view="pageBreakPreview" topLeftCell="A16" zoomScale="60" zoomScaleNormal="65" zoomScalePageLayoutView="58" workbookViewId="0">
      <selection activeCell="D38" sqref="D38"/>
    </sheetView>
  </sheetViews>
  <sheetFormatPr defaultRowHeight="14.25"/>
  <cols>
    <col min="1" max="1" width="4.42578125" style="1" customWidth="1"/>
    <col min="2" max="2" width="3.7109375" style="1" customWidth="1"/>
    <col min="3" max="3" width="92.28515625" style="1" customWidth="1"/>
    <col min="4" max="4" width="31" style="1" customWidth="1"/>
    <col min="5" max="5" width="10.85546875" style="1" customWidth="1"/>
    <col min="6" max="6" width="11.140625" style="1" bestFit="1" customWidth="1"/>
    <col min="7" max="8" width="10.85546875" style="1" customWidth="1"/>
    <col min="9" max="9" width="43.85546875" style="1" customWidth="1"/>
    <col min="10" max="16384" width="9.140625" style="1"/>
  </cols>
  <sheetData>
    <row r="1" spans="1:9" ht="21.75" customHeight="1">
      <c r="D1" s="499"/>
      <c r="E1" s="499"/>
    </row>
    <row r="2" spans="1:9" ht="21.75" customHeight="1">
      <c r="D2" s="499"/>
      <c r="E2" s="499"/>
    </row>
    <row r="3" spans="1:9" ht="21.75" customHeight="1">
      <c r="D3" s="499"/>
      <c r="E3" s="499"/>
    </row>
    <row r="4" spans="1:9" ht="21.75" customHeight="1">
      <c r="A4" s="472"/>
      <c r="B4" s="472"/>
      <c r="C4" s="472"/>
      <c r="D4" s="499"/>
      <c r="E4" s="499"/>
      <c r="F4" s="472"/>
      <c r="G4" s="472"/>
      <c r="H4" s="472"/>
      <c r="I4" s="472"/>
    </row>
    <row r="5" spans="1:9" ht="23.25">
      <c r="A5" s="637" t="s">
        <v>379</v>
      </c>
      <c r="B5" s="637"/>
      <c r="C5" s="637"/>
      <c r="D5" s="637"/>
      <c r="E5" s="637"/>
      <c r="F5" s="637"/>
      <c r="G5" s="637"/>
      <c r="H5" s="637"/>
      <c r="I5" s="637"/>
    </row>
    <row r="6" spans="1:9" s="14" customFormat="1" ht="21.75" customHeight="1">
      <c r="A6" s="659" t="s">
        <v>122</v>
      </c>
      <c r="B6" s="660"/>
      <c r="C6" s="660"/>
      <c r="D6" s="660"/>
      <c r="E6" s="660"/>
      <c r="F6" s="660"/>
      <c r="G6" s="660"/>
      <c r="H6" s="660"/>
      <c r="I6" s="660"/>
    </row>
    <row r="7" spans="1:9" s="14" customFormat="1" ht="14.25" customHeight="1">
      <c r="A7" s="659"/>
      <c r="B7" s="660"/>
      <c r="C7" s="660"/>
      <c r="D7" s="660"/>
      <c r="E7" s="660"/>
      <c r="F7" s="660"/>
      <c r="G7" s="660"/>
      <c r="H7" s="660"/>
      <c r="I7" s="660"/>
    </row>
    <row r="8" spans="1:9" s="16" customFormat="1" ht="18" customHeight="1">
      <c r="A8" s="15"/>
      <c r="B8" s="15"/>
      <c r="C8" s="15"/>
      <c r="D8" s="15"/>
      <c r="E8" s="15"/>
      <c r="F8" s="15"/>
      <c r="G8" s="15"/>
      <c r="H8" s="15"/>
      <c r="I8" s="15"/>
    </row>
    <row r="9" spans="1:9" s="16" customFormat="1" ht="25.5">
      <c r="A9" s="741" t="s">
        <v>201</v>
      </c>
      <c r="B9" s="741"/>
      <c r="C9" s="741"/>
      <c r="D9" s="741"/>
      <c r="E9" s="741"/>
      <c r="F9" s="741"/>
      <c r="G9" s="741"/>
      <c r="H9" s="420"/>
      <c r="I9" s="15"/>
    </row>
    <row r="10" spans="1:9" s="16" customFormat="1" ht="25.5">
      <c r="A10" s="421" t="s">
        <v>202</v>
      </c>
      <c r="B10" s="742" t="s">
        <v>203</v>
      </c>
      <c r="C10" s="742"/>
      <c r="D10" s="742"/>
      <c r="E10" s="742"/>
      <c r="F10" s="742"/>
      <c r="G10" s="742"/>
      <c r="H10" s="742"/>
      <c r="I10" s="15"/>
    </row>
    <row r="11" spans="1:9" s="16" customFormat="1" ht="25.5">
      <c r="A11" s="421">
        <v>2</v>
      </c>
      <c r="B11" s="742" t="s">
        <v>205</v>
      </c>
      <c r="C11" s="742"/>
      <c r="D11" s="742"/>
      <c r="E11" s="742"/>
      <c r="F11" s="742"/>
      <c r="G11" s="742"/>
      <c r="H11" s="420"/>
      <c r="I11" s="15"/>
    </row>
    <row r="12" spans="1:9" s="17" customFormat="1" ht="21" thickBot="1">
      <c r="A12" s="18"/>
      <c r="B12" s="18"/>
      <c r="C12" s="18"/>
      <c r="D12" s="18"/>
      <c r="E12" s="18"/>
      <c r="F12" s="18"/>
      <c r="G12" s="18"/>
      <c r="H12" s="18"/>
      <c r="I12" s="18"/>
    </row>
    <row r="13" spans="1:9" s="2" customFormat="1" ht="18" customHeight="1">
      <c r="A13" s="743" t="s">
        <v>3</v>
      </c>
      <c r="B13" s="744"/>
      <c r="C13" s="739" t="s">
        <v>46</v>
      </c>
      <c r="D13" s="739" t="s">
        <v>364</v>
      </c>
      <c r="E13" s="747" t="s">
        <v>47</v>
      </c>
      <c r="F13" s="747"/>
      <c r="G13" s="747"/>
      <c r="H13" s="747"/>
      <c r="I13" s="737" t="s">
        <v>48</v>
      </c>
    </row>
    <row r="14" spans="1:9" s="2" customFormat="1" ht="18" customHeight="1">
      <c r="A14" s="745"/>
      <c r="B14" s="746"/>
      <c r="C14" s="740"/>
      <c r="D14" s="740"/>
      <c r="E14" s="125" t="s">
        <v>49</v>
      </c>
      <c r="F14" s="125" t="s">
        <v>124</v>
      </c>
      <c r="G14" s="125" t="s">
        <v>50</v>
      </c>
      <c r="H14" s="125" t="s">
        <v>124</v>
      </c>
      <c r="I14" s="738"/>
    </row>
    <row r="15" spans="1:9" s="2" customFormat="1" ht="18">
      <c r="A15" s="733">
        <v>1</v>
      </c>
      <c r="B15" s="734"/>
      <c r="C15" s="735" t="s">
        <v>51</v>
      </c>
      <c r="D15" s="735"/>
      <c r="E15" s="735"/>
      <c r="F15" s="735"/>
      <c r="G15" s="735"/>
      <c r="H15" s="735"/>
      <c r="I15" s="736"/>
    </row>
    <row r="16" spans="1:9" s="2" customFormat="1" ht="36">
      <c r="A16" s="731" t="s">
        <v>1</v>
      </c>
      <c r="B16" s="732"/>
      <c r="C16" s="126" t="s">
        <v>338</v>
      </c>
      <c r="D16" s="417" t="s">
        <v>366</v>
      </c>
      <c r="E16" s="127"/>
      <c r="F16" s="446">
        <v>20</v>
      </c>
      <c r="G16" s="415"/>
      <c r="H16" s="415">
        <v>20</v>
      </c>
      <c r="I16" s="128" t="s">
        <v>69</v>
      </c>
    </row>
    <row r="17" spans="1:9" s="2" customFormat="1" ht="18">
      <c r="A17" s="731" t="s">
        <v>52</v>
      </c>
      <c r="B17" s="732"/>
      <c r="C17" s="129" t="s">
        <v>337</v>
      </c>
      <c r="D17" s="417" t="s">
        <v>366</v>
      </c>
      <c r="E17" s="130"/>
      <c r="F17" s="447">
        <v>10</v>
      </c>
      <c r="G17" s="416"/>
      <c r="H17" s="416">
        <v>10</v>
      </c>
      <c r="I17" s="131" t="s">
        <v>70</v>
      </c>
    </row>
    <row r="18" spans="1:9" s="2" customFormat="1" ht="36">
      <c r="A18" s="731" t="s">
        <v>6</v>
      </c>
      <c r="B18" s="732"/>
      <c r="C18" s="126" t="s">
        <v>53</v>
      </c>
      <c r="D18" s="228" t="s">
        <v>366</v>
      </c>
      <c r="E18" s="130"/>
      <c r="F18" s="447">
        <v>10</v>
      </c>
      <c r="G18" s="416"/>
      <c r="H18" s="416">
        <v>10</v>
      </c>
      <c r="I18" s="132" t="s">
        <v>71</v>
      </c>
    </row>
    <row r="19" spans="1:9" s="2" customFormat="1" ht="18">
      <c r="A19" s="397"/>
      <c r="B19" s="398"/>
      <c r="C19" s="126"/>
      <c r="D19" s="228"/>
      <c r="E19" s="130"/>
      <c r="F19" s="447"/>
      <c r="G19" s="416"/>
      <c r="H19" s="416"/>
      <c r="I19" s="132"/>
    </row>
    <row r="20" spans="1:9" s="2" customFormat="1" ht="18">
      <c r="A20" s="733">
        <v>2</v>
      </c>
      <c r="B20" s="734"/>
      <c r="C20" s="735" t="s">
        <v>65</v>
      </c>
      <c r="D20" s="735"/>
      <c r="E20" s="735"/>
      <c r="F20" s="735"/>
      <c r="G20" s="735"/>
      <c r="H20" s="735"/>
      <c r="I20" s="736"/>
    </row>
    <row r="21" spans="1:9" s="2" customFormat="1" ht="18">
      <c r="A21" s="731" t="s">
        <v>1</v>
      </c>
      <c r="B21" s="732"/>
      <c r="C21" s="126" t="s">
        <v>63</v>
      </c>
      <c r="D21" s="417" t="s">
        <v>366</v>
      </c>
      <c r="E21" s="127"/>
      <c r="F21" s="446">
        <v>10</v>
      </c>
      <c r="G21" s="415"/>
      <c r="H21" s="415">
        <v>10</v>
      </c>
      <c r="I21" s="128" t="s">
        <v>67</v>
      </c>
    </row>
    <row r="22" spans="1:9" s="2" customFormat="1" ht="36">
      <c r="A22" s="731" t="s">
        <v>52</v>
      </c>
      <c r="B22" s="732"/>
      <c r="C22" s="126" t="s">
        <v>64</v>
      </c>
      <c r="D22" s="228" t="s">
        <v>366</v>
      </c>
      <c r="E22" s="130"/>
      <c r="F22" s="447">
        <v>10</v>
      </c>
      <c r="G22" s="416"/>
      <c r="H22" s="416">
        <v>10</v>
      </c>
      <c r="I22" s="131" t="s">
        <v>68</v>
      </c>
    </row>
    <row r="23" spans="1:9" s="2" customFormat="1" ht="18">
      <c r="A23" s="731" t="s">
        <v>6</v>
      </c>
      <c r="B23" s="732"/>
      <c r="C23" s="126" t="s">
        <v>157</v>
      </c>
      <c r="D23" s="228" t="s">
        <v>366</v>
      </c>
      <c r="E23" s="130"/>
      <c r="F23" s="447">
        <v>10</v>
      </c>
      <c r="G23" s="416"/>
      <c r="H23" s="416">
        <v>10</v>
      </c>
      <c r="I23" s="128" t="s">
        <v>72</v>
      </c>
    </row>
    <row r="24" spans="1:9" s="2" customFormat="1" ht="18">
      <c r="A24" s="397"/>
      <c r="B24" s="398"/>
      <c r="C24" s="126"/>
      <c r="D24" s="126"/>
      <c r="E24" s="130"/>
      <c r="F24" s="130"/>
      <c r="G24" s="130"/>
      <c r="H24" s="130"/>
      <c r="I24" s="132"/>
    </row>
    <row r="25" spans="1:9" s="2" customFormat="1" ht="18">
      <c r="A25" s="723">
        <v>3</v>
      </c>
      <c r="B25" s="724"/>
      <c r="C25" s="725" t="s">
        <v>54</v>
      </c>
      <c r="D25" s="725"/>
      <c r="E25" s="725"/>
      <c r="F25" s="725"/>
      <c r="G25" s="725"/>
      <c r="H25" s="725"/>
      <c r="I25" s="726"/>
    </row>
    <row r="26" spans="1:9" s="2" customFormat="1" ht="54.75">
      <c r="A26" s="727" t="s">
        <v>1</v>
      </c>
      <c r="B26" s="728"/>
      <c r="C26" s="133" t="s">
        <v>55</v>
      </c>
      <c r="D26" s="551" t="s">
        <v>366</v>
      </c>
      <c r="E26" s="134"/>
      <c r="F26" s="448">
        <v>10</v>
      </c>
      <c r="G26" s="417"/>
      <c r="H26" s="417">
        <v>10</v>
      </c>
      <c r="I26" s="128" t="s">
        <v>73</v>
      </c>
    </row>
    <row r="27" spans="1:9" s="2" customFormat="1" ht="36">
      <c r="A27" s="727" t="s">
        <v>52</v>
      </c>
      <c r="B27" s="728"/>
      <c r="C27" s="126" t="s">
        <v>339</v>
      </c>
      <c r="D27" s="228" t="s">
        <v>366</v>
      </c>
      <c r="E27" s="135"/>
      <c r="F27" s="444">
        <v>10</v>
      </c>
      <c r="G27" s="228"/>
      <c r="H27" s="228">
        <v>10</v>
      </c>
      <c r="I27" s="128" t="s">
        <v>74</v>
      </c>
    </row>
    <row r="28" spans="1:9" s="2" customFormat="1" ht="18">
      <c r="A28" s="729" t="s">
        <v>6</v>
      </c>
      <c r="B28" s="730"/>
      <c r="C28" s="136" t="s">
        <v>66</v>
      </c>
      <c r="D28" s="552" t="s">
        <v>366</v>
      </c>
      <c r="E28" s="135"/>
      <c r="F28" s="444">
        <v>10</v>
      </c>
      <c r="G28" s="228"/>
      <c r="H28" s="227">
        <v>10</v>
      </c>
      <c r="I28" s="128" t="s">
        <v>73</v>
      </c>
    </row>
    <row r="29" spans="1:9" s="2" customFormat="1" ht="18.75" thickBot="1">
      <c r="A29" s="721"/>
      <c r="B29" s="722"/>
      <c r="C29" s="137"/>
      <c r="D29" s="137"/>
      <c r="E29" s="138"/>
      <c r="F29" s="138"/>
      <c r="G29" s="138"/>
      <c r="H29" s="139"/>
      <c r="I29" s="140"/>
    </row>
    <row r="30" spans="1:9">
      <c r="A30" s="142"/>
      <c r="B30" s="21"/>
      <c r="C30" s="21"/>
      <c r="D30" s="21"/>
      <c r="E30" s="21"/>
      <c r="F30" s="21"/>
      <c r="G30" s="21"/>
      <c r="H30" s="21"/>
      <c r="I30" s="143"/>
    </row>
    <row r="31" spans="1:9" ht="18">
      <c r="A31" s="142"/>
      <c r="B31" s="21"/>
      <c r="C31" s="218" t="s">
        <v>135</v>
      </c>
      <c r="D31" s="218"/>
      <c r="E31" s="21"/>
      <c r="F31" s="387">
        <f>F16+F17+F18+F21+F22+F23+F26+F27+F28</f>
        <v>100</v>
      </c>
      <c r="G31" s="21"/>
      <c r="H31" s="399">
        <f>H16+H17+H18+H21+H22+H23+H26+H27+H28</f>
        <v>100</v>
      </c>
      <c r="I31" s="143"/>
    </row>
    <row r="32" spans="1:9" ht="18.75" thickBot="1">
      <c r="A32" s="412"/>
      <c r="B32" s="413"/>
      <c r="C32" s="178" t="s">
        <v>136</v>
      </c>
      <c r="D32" s="178"/>
      <c r="E32" s="413"/>
      <c r="F32" s="449">
        <f>+F31</f>
        <v>100</v>
      </c>
      <c r="G32" s="413"/>
      <c r="H32" s="413"/>
      <c r="I32" s="414"/>
    </row>
    <row r="33" spans="1:9" ht="32.25" customHeight="1" thickTop="1" thickBot="1">
      <c r="A33" s="144"/>
      <c r="B33" s="145"/>
      <c r="C33" s="389" t="s">
        <v>137</v>
      </c>
      <c r="D33" s="389"/>
      <c r="E33" s="145"/>
      <c r="F33" s="443">
        <f>+F32</f>
        <v>100</v>
      </c>
      <c r="G33" s="145"/>
      <c r="H33" s="145"/>
      <c r="I33" s="146"/>
    </row>
  </sheetData>
  <mergeCells count="26">
    <mergeCell ref="A6:I7"/>
    <mergeCell ref="A5:I5"/>
    <mergeCell ref="I13:I14"/>
    <mergeCell ref="D13:D14"/>
    <mergeCell ref="A9:G9"/>
    <mergeCell ref="B10:H10"/>
    <mergeCell ref="B11:G11"/>
    <mergeCell ref="A13:B14"/>
    <mergeCell ref="C13:C14"/>
    <mergeCell ref="E13:H13"/>
    <mergeCell ref="A23:B23"/>
    <mergeCell ref="A15:B15"/>
    <mergeCell ref="C15:I15"/>
    <mergeCell ref="A16:B16"/>
    <mergeCell ref="A17:B17"/>
    <mergeCell ref="A18:B18"/>
    <mergeCell ref="A20:B20"/>
    <mergeCell ref="C20:I20"/>
    <mergeCell ref="A21:B21"/>
    <mergeCell ref="A22:B22"/>
    <mergeCell ref="A29:B29"/>
    <mergeCell ref="A25:B25"/>
    <mergeCell ref="C25:I25"/>
    <mergeCell ref="A26:B26"/>
    <mergeCell ref="A27:B27"/>
    <mergeCell ref="A28:B28"/>
  </mergeCells>
  <printOptions horizontalCentered="1"/>
  <pageMargins left="0.12" right="0.11" top="0.24" bottom="0.511811023622047" header="0" footer="0"/>
  <pageSetup paperSize="256" scale="67" orientation="landscape" horizontalDpi="4294967292" r:id="rId1"/>
  <colBreaks count="1" manualBreakCount="1">
    <brk id="9" min="2" max="35" man="1"/>
  </colBreaks>
  <legacyDrawing r:id="rId2"/>
  <oleObjects>
    <oleObject progId="Word.Picture.8" shapeId="8193" r:id="rId3"/>
  </oleObjects>
</worksheet>
</file>

<file path=xl/worksheets/sheet8.xml><?xml version="1.0" encoding="utf-8"?>
<worksheet xmlns="http://schemas.openxmlformats.org/spreadsheetml/2006/main" xmlns:r="http://schemas.openxmlformats.org/officeDocument/2006/relationships">
  <dimension ref="A1:J29"/>
  <sheetViews>
    <sheetView view="pageBreakPreview" topLeftCell="C1" zoomScale="74" zoomScaleNormal="70" zoomScaleSheetLayoutView="74" zoomScalePageLayoutView="66" workbookViewId="0">
      <selection activeCell="C1" sqref="A1:I5"/>
    </sheetView>
  </sheetViews>
  <sheetFormatPr defaultRowHeight="14.25"/>
  <cols>
    <col min="1" max="1" width="4.42578125" style="1" customWidth="1"/>
    <col min="2" max="2" width="5.42578125" style="1" customWidth="1"/>
    <col min="3" max="3" width="98.42578125" style="1" customWidth="1"/>
    <col min="4" max="4" width="28.42578125" style="1" customWidth="1"/>
    <col min="5" max="8" width="16.85546875" style="1" customWidth="1"/>
    <col min="9" max="9" width="27.7109375" style="1" customWidth="1"/>
    <col min="10" max="10" width="11.85546875" style="1" hidden="1" customWidth="1"/>
    <col min="11" max="16384" width="9.140625" style="1"/>
  </cols>
  <sheetData>
    <row r="1" spans="1:10" ht="21" customHeight="1">
      <c r="D1" s="499"/>
      <c r="E1" s="499"/>
    </row>
    <row r="2" spans="1:10" ht="21" customHeight="1">
      <c r="D2" s="499"/>
      <c r="E2" s="499"/>
    </row>
    <row r="3" spans="1:10" ht="21" customHeight="1">
      <c r="D3" s="499" t="s">
        <v>378</v>
      </c>
      <c r="E3" s="499"/>
    </row>
    <row r="4" spans="1:10" ht="15.75" customHeight="1">
      <c r="A4" s="472"/>
      <c r="B4" s="472"/>
      <c r="C4" s="472"/>
      <c r="D4" s="499"/>
      <c r="E4" s="499"/>
      <c r="F4" s="472"/>
      <c r="G4" s="472"/>
      <c r="H4" s="472"/>
      <c r="I4" s="472"/>
      <c r="J4" s="472"/>
    </row>
    <row r="5" spans="1:10" ht="24.75" customHeight="1">
      <c r="A5" s="637" t="s">
        <v>379</v>
      </c>
      <c r="B5" s="637"/>
      <c r="C5" s="637"/>
      <c r="D5" s="637"/>
      <c r="E5" s="637"/>
      <c r="F5" s="637"/>
      <c r="G5" s="637"/>
      <c r="H5" s="637"/>
      <c r="I5" s="637"/>
      <c r="J5" s="472"/>
    </row>
    <row r="6" spans="1:10" ht="15.75" customHeight="1">
      <c r="A6" s="472"/>
      <c r="B6" s="472"/>
      <c r="C6" s="472"/>
      <c r="D6" s="472"/>
      <c r="E6" s="472"/>
      <c r="F6" s="472"/>
      <c r="G6" s="472"/>
      <c r="H6" s="472"/>
      <c r="I6" s="472"/>
      <c r="J6" s="472"/>
    </row>
    <row r="7" spans="1:10" s="14" customFormat="1" ht="17.25" customHeight="1">
      <c r="A7" s="659" t="s">
        <v>358</v>
      </c>
      <c r="B7" s="660"/>
      <c r="C7" s="660"/>
      <c r="D7" s="660"/>
      <c r="E7" s="660"/>
      <c r="F7" s="660"/>
      <c r="G7" s="660"/>
      <c r="H7" s="660"/>
      <c r="I7" s="660"/>
      <c r="J7" s="536"/>
    </row>
    <row r="8" spans="1:10" s="14" customFormat="1" ht="17.25" customHeight="1">
      <c r="A8" s="659"/>
      <c r="B8" s="660"/>
      <c r="C8" s="660"/>
      <c r="D8" s="660"/>
      <c r="E8" s="660"/>
      <c r="F8" s="660"/>
      <c r="G8" s="660"/>
      <c r="H8" s="660"/>
      <c r="I8" s="660"/>
      <c r="J8" s="536"/>
    </row>
    <row r="9" spans="1:10" s="14" customFormat="1" ht="14.25" customHeight="1">
      <c r="A9" s="19"/>
      <c r="B9" s="19"/>
      <c r="C9" s="19"/>
      <c r="D9" s="19"/>
      <c r="E9" s="19"/>
      <c r="F9" s="19"/>
      <c r="G9" s="19"/>
      <c r="H9" s="19"/>
      <c r="I9" s="19"/>
      <c r="J9" s="19"/>
    </row>
    <row r="10" spans="1:10" s="14" customFormat="1" ht="25.5" customHeight="1">
      <c r="A10" s="741" t="s">
        <v>201</v>
      </c>
      <c r="B10" s="741"/>
      <c r="C10" s="741"/>
      <c r="D10" s="741"/>
      <c r="E10" s="741"/>
      <c r="F10" s="741"/>
      <c r="G10" s="741"/>
      <c r="H10" s="420"/>
      <c r="I10" s="19"/>
      <c r="J10" s="19"/>
    </row>
    <row r="11" spans="1:10" s="14" customFormat="1" ht="25.5" customHeight="1">
      <c r="A11" s="421" t="s">
        <v>202</v>
      </c>
      <c r="B11" s="742" t="s">
        <v>203</v>
      </c>
      <c r="C11" s="742"/>
      <c r="D11" s="742"/>
      <c r="E11" s="742"/>
      <c r="F11" s="742"/>
      <c r="G11" s="742"/>
      <c r="H11" s="742"/>
      <c r="I11" s="19"/>
      <c r="J11" s="19"/>
    </row>
    <row r="12" spans="1:10" s="14" customFormat="1" ht="25.5" customHeight="1">
      <c r="A12" s="421">
        <v>2</v>
      </c>
      <c r="B12" s="742" t="s">
        <v>204</v>
      </c>
      <c r="C12" s="742"/>
      <c r="D12" s="742"/>
      <c r="E12" s="742"/>
      <c r="F12" s="742"/>
      <c r="G12" s="742"/>
      <c r="H12" s="420"/>
      <c r="I12" s="19"/>
      <c r="J12" s="19"/>
    </row>
    <row r="13" spans="1:10" s="14" customFormat="1" ht="25.5" customHeight="1">
      <c r="A13" s="421">
        <v>3</v>
      </c>
      <c r="B13" s="742" t="s">
        <v>205</v>
      </c>
      <c r="C13" s="742"/>
      <c r="D13" s="742"/>
      <c r="E13" s="742"/>
      <c r="F13" s="742"/>
      <c r="G13" s="742"/>
      <c r="H13" s="420"/>
      <c r="I13" s="19"/>
      <c r="J13" s="19"/>
    </row>
    <row r="14" spans="1:10" s="17" customFormat="1" ht="15.75" customHeight="1" thickBot="1">
      <c r="A14" s="18"/>
      <c r="B14" s="18"/>
      <c r="C14" s="18"/>
      <c r="D14" s="18"/>
      <c r="E14" s="18"/>
      <c r="F14" s="18"/>
      <c r="G14" s="18"/>
      <c r="H14" s="18"/>
    </row>
    <row r="15" spans="1:10" ht="20.25" customHeight="1">
      <c r="A15" s="750" t="s">
        <v>3</v>
      </c>
      <c r="B15" s="751"/>
      <c r="C15" s="754" t="s">
        <v>4</v>
      </c>
      <c r="D15" s="739" t="s">
        <v>364</v>
      </c>
      <c r="E15" s="747" t="s">
        <v>47</v>
      </c>
      <c r="F15" s="747"/>
      <c r="G15" s="747"/>
      <c r="H15" s="747"/>
      <c r="I15" s="668" t="s">
        <v>57</v>
      </c>
      <c r="J15" s="661" t="s">
        <v>5</v>
      </c>
    </row>
    <row r="16" spans="1:10" ht="18">
      <c r="A16" s="752"/>
      <c r="B16" s="753"/>
      <c r="C16" s="755"/>
      <c r="D16" s="740"/>
      <c r="E16" s="125" t="s">
        <v>49</v>
      </c>
      <c r="F16" s="125" t="s">
        <v>124</v>
      </c>
      <c r="G16" s="125" t="s">
        <v>50</v>
      </c>
      <c r="H16" s="125" t="s">
        <v>124</v>
      </c>
      <c r="I16" s="756"/>
      <c r="J16" s="757"/>
    </row>
    <row r="17" spans="1:10" ht="20.25">
      <c r="A17" s="758"/>
      <c r="B17" s="759"/>
      <c r="C17" s="114" t="s">
        <v>59</v>
      </c>
      <c r="D17" s="114"/>
      <c r="E17" s="115"/>
      <c r="F17" s="115"/>
      <c r="G17" s="115"/>
      <c r="H17" s="115"/>
      <c r="I17" s="116"/>
      <c r="J17" s="110">
        <f>SUM(J18:J23)</f>
        <v>50</v>
      </c>
    </row>
    <row r="18" spans="1:10" s="3" customFormat="1" ht="18">
      <c r="A18" s="748">
        <v>1</v>
      </c>
      <c r="B18" s="749"/>
      <c r="C18" s="117" t="s">
        <v>340</v>
      </c>
      <c r="D18" s="117" t="s">
        <v>366</v>
      </c>
      <c r="E18" s="228"/>
      <c r="F18" s="444">
        <v>20</v>
      </c>
      <c r="G18" s="117"/>
      <c r="H18" s="228">
        <v>0</v>
      </c>
      <c r="I18" s="118" t="s">
        <v>75</v>
      </c>
      <c r="J18" s="111">
        <v>5</v>
      </c>
    </row>
    <row r="19" spans="1:10" s="3" customFormat="1" ht="18">
      <c r="A19" s="748">
        <v>2</v>
      </c>
      <c r="B19" s="749"/>
      <c r="C19" s="117" t="s">
        <v>341</v>
      </c>
      <c r="D19" s="117" t="s">
        <v>366</v>
      </c>
      <c r="E19" s="228"/>
      <c r="F19" s="444">
        <v>10</v>
      </c>
      <c r="G19" s="117"/>
      <c r="H19" s="228">
        <v>0</v>
      </c>
      <c r="I19" s="119" t="s">
        <v>76</v>
      </c>
      <c r="J19" s="111">
        <v>5</v>
      </c>
    </row>
    <row r="20" spans="1:10" s="3" customFormat="1" ht="18">
      <c r="A20" s="748">
        <v>3</v>
      </c>
      <c r="B20" s="749"/>
      <c r="C20" s="120" t="s">
        <v>77</v>
      </c>
      <c r="D20" s="120" t="s">
        <v>366</v>
      </c>
      <c r="E20" s="121"/>
      <c r="F20" s="445">
        <v>20</v>
      </c>
      <c r="G20" s="121"/>
      <c r="H20" s="229">
        <v>0</v>
      </c>
      <c r="I20" s="119" t="s">
        <v>76</v>
      </c>
      <c r="J20" s="112">
        <v>5</v>
      </c>
    </row>
    <row r="21" spans="1:10" s="3" customFormat="1" ht="36">
      <c r="A21" s="748">
        <v>4</v>
      </c>
      <c r="B21" s="749"/>
      <c r="C21" s="120" t="s">
        <v>78</v>
      </c>
      <c r="D21" s="120" t="s">
        <v>366</v>
      </c>
      <c r="E21" s="121"/>
      <c r="F21" s="445">
        <v>20</v>
      </c>
      <c r="G21" s="121"/>
      <c r="H21" s="229">
        <v>0</v>
      </c>
      <c r="I21" s="119" t="s">
        <v>79</v>
      </c>
      <c r="J21" s="112">
        <v>5</v>
      </c>
    </row>
    <row r="22" spans="1:10" s="3" customFormat="1" ht="18">
      <c r="A22" s="748">
        <v>5</v>
      </c>
      <c r="B22" s="749"/>
      <c r="C22" s="120" t="s">
        <v>342</v>
      </c>
      <c r="D22" s="120" t="s">
        <v>366</v>
      </c>
      <c r="E22" s="121"/>
      <c r="F22" s="445">
        <v>10</v>
      </c>
      <c r="G22" s="121"/>
      <c r="H22" s="122">
        <v>0</v>
      </c>
      <c r="I22" s="119" t="s">
        <v>60</v>
      </c>
      <c r="J22" s="112">
        <v>15</v>
      </c>
    </row>
    <row r="23" spans="1:10" s="3" customFormat="1" ht="18">
      <c r="A23" s="748">
        <v>6</v>
      </c>
      <c r="B23" s="749"/>
      <c r="C23" s="120" t="s">
        <v>61</v>
      </c>
      <c r="D23" s="120" t="s">
        <v>366</v>
      </c>
      <c r="E23" s="121"/>
      <c r="F23" s="445">
        <v>20</v>
      </c>
      <c r="G23" s="121"/>
      <c r="H23" s="122">
        <v>0</v>
      </c>
      <c r="I23" s="119" t="s">
        <v>60</v>
      </c>
      <c r="J23" s="112">
        <v>15</v>
      </c>
    </row>
    <row r="24" spans="1:10" s="3" customFormat="1" ht="18.75" thickBot="1">
      <c r="A24" s="748"/>
      <c r="B24" s="749"/>
      <c r="C24" s="120"/>
      <c r="D24" s="120"/>
      <c r="E24" s="121"/>
      <c r="F24" s="445"/>
      <c r="G24" s="121"/>
      <c r="H24" s="122"/>
      <c r="I24" s="119"/>
      <c r="J24" s="113"/>
    </row>
    <row r="25" spans="1:10" ht="18.75" thickBot="1">
      <c r="A25" s="4"/>
      <c r="B25" s="400"/>
      <c r="C25" s="123"/>
      <c r="D25" s="123"/>
      <c r="E25" s="123"/>
      <c r="F25" s="123"/>
      <c r="G25" s="123"/>
      <c r="H25" s="123"/>
      <c r="I25" s="124"/>
      <c r="J25" s="20" t="e">
        <f>SUM(#REF!,J17)</f>
        <v>#REF!</v>
      </c>
    </row>
    <row r="26" spans="1:10">
      <c r="A26" s="142"/>
      <c r="B26" s="21"/>
      <c r="C26" s="21"/>
      <c r="D26" s="21"/>
      <c r="E26" s="21"/>
      <c r="F26" s="21"/>
      <c r="G26" s="21"/>
      <c r="H26" s="21"/>
      <c r="I26" s="143"/>
    </row>
    <row r="27" spans="1:10" ht="18">
      <c r="A27" s="142"/>
      <c r="B27" s="21"/>
      <c r="C27" s="218" t="s">
        <v>138</v>
      </c>
      <c r="D27" s="218"/>
      <c r="E27" s="399"/>
      <c r="F27" s="387">
        <f>F18+F19+F20+F21+F22+F23</f>
        <v>100</v>
      </c>
      <c r="G27" s="21"/>
      <c r="H27" s="399">
        <f>SUM(H23,H22,H21,H20,H19,H18)</f>
        <v>0</v>
      </c>
      <c r="I27" s="143"/>
    </row>
    <row r="28" spans="1:10" ht="18.75" thickBot="1">
      <c r="A28" s="412"/>
      <c r="B28" s="413"/>
      <c r="C28" s="178" t="s">
        <v>139</v>
      </c>
      <c r="D28" s="178"/>
      <c r="E28" s="413"/>
      <c r="F28" s="449">
        <f>+F27</f>
        <v>100</v>
      </c>
      <c r="G28" s="413"/>
      <c r="H28" s="413"/>
      <c r="I28" s="414"/>
    </row>
    <row r="29" spans="1:10" ht="31.5" customHeight="1" thickTop="1" thickBot="1">
      <c r="A29" s="144"/>
      <c r="B29" s="145"/>
      <c r="C29" s="389" t="s">
        <v>140</v>
      </c>
      <c r="D29" s="389"/>
      <c r="E29" s="145"/>
      <c r="F29" s="443">
        <f>+F28</f>
        <v>100</v>
      </c>
      <c r="G29" s="145"/>
      <c r="H29" s="145"/>
      <c r="I29" s="146"/>
    </row>
  </sheetData>
  <mergeCells count="20">
    <mergeCell ref="A5:I5"/>
    <mergeCell ref="A21:B21"/>
    <mergeCell ref="A22:B22"/>
    <mergeCell ref="A23:B23"/>
    <mergeCell ref="A24:B24"/>
    <mergeCell ref="J15:J16"/>
    <mergeCell ref="A17:B17"/>
    <mergeCell ref="A18:B18"/>
    <mergeCell ref="A19:B19"/>
    <mergeCell ref="A20:B20"/>
    <mergeCell ref="A15:B16"/>
    <mergeCell ref="C15:C16"/>
    <mergeCell ref="E15:H15"/>
    <mergeCell ref="I15:I16"/>
    <mergeCell ref="B12:G12"/>
    <mergeCell ref="B13:G13"/>
    <mergeCell ref="A10:G10"/>
    <mergeCell ref="B11:H11"/>
    <mergeCell ref="D15:D16"/>
    <mergeCell ref="A7:I8"/>
  </mergeCells>
  <printOptions horizontalCentered="1"/>
  <pageMargins left="0.12" right="0.11" top="0.16" bottom="0.5" header="0" footer="0"/>
  <pageSetup paperSize="256" scale="70" orientation="landscape" horizontalDpi="4294967292" r:id="rId1"/>
  <legacyDrawing r:id="rId2"/>
  <oleObjects>
    <oleObject progId="Word.Picture.8" shapeId="9217" r:id="rId3"/>
  </oleObjects>
</worksheet>
</file>

<file path=xl/worksheets/sheet9.xml><?xml version="1.0" encoding="utf-8"?>
<worksheet xmlns="http://schemas.openxmlformats.org/spreadsheetml/2006/main" xmlns:r="http://schemas.openxmlformats.org/officeDocument/2006/relationships">
  <dimension ref="A1:I52"/>
  <sheetViews>
    <sheetView tabSelected="1" view="pageBreakPreview" topLeftCell="A19" zoomScale="60" workbookViewId="0">
      <selection activeCell="D42" sqref="D42"/>
    </sheetView>
  </sheetViews>
  <sheetFormatPr defaultRowHeight="14.25"/>
  <cols>
    <col min="1" max="1" width="6.85546875" style="1" customWidth="1"/>
    <col min="2" max="2" width="60.5703125" style="1" customWidth="1"/>
    <col min="3" max="3" width="32.85546875" style="1" customWidth="1"/>
    <col min="4" max="4" width="32.85546875" style="24" customWidth="1"/>
    <col min="5" max="5" width="46.7109375" style="1" customWidth="1"/>
    <col min="6" max="16384" width="9.140625" style="1"/>
  </cols>
  <sheetData>
    <row r="1" spans="1:9">
      <c r="D1" s="499"/>
      <c r="E1" s="499"/>
    </row>
    <row r="2" spans="1:9">
      <c r="D2" s="499"/>
      <c r="E2" s="499"/>
    </row>
    <row r="3" spans="1:9">
      <c r="D3" s="499" t="s">
        <v>378</v>
      </c>
      <c r="E3" s="499"/>
    </row>
    <row r="4" spans="1:9" ht="15.75">
      <c r="A4" s="472"/>
      <c r="B4" s="472"/>
      <c r="C4" s="472"/>
      <c r="D4" s="499"/>
      <c r="E4" s="499"/>
      <c r="F4" s="472"/>
      <c r="G4" s="472"/>
      <c r="H4" s="472"/>
      <c r="I4" s="472"/>
    </row>
    <row r="6" spans="1:9" ht="23.25">
      <c r="A6" s="637" t="s">
        <v>379</v>
      </c>
      <c r="B6" s="637"/>
      <c r="C6" s="637"/>
      <c r="D6" s="637"/>
      <c r="E6" s="637"/>
      <c r="F6" s="637"/>
      <c r="G6" s="637"/>
      <c r="H6" s="636"/>
      <c r="I6" s="636"/>
    </row>
    <row r="8" spans="1:9" ht="18">
      <c r="A8" s="763" t="s">
        <v>280</v>
      </c>
      <c r="B8" s="763"/>
      <c r="C8" s="763"/>
      <c r="D8" s="763"/>
      <c r="E8" s="763"/>
    </row>
    <row r="9" spans="1:9" ht="26.25">
      <c r="A9" s="764" t="s">
        <v>359</v>
      </c>
      <c r="B9" s="764"/>
      <c r="C9" s="764"/>
      <c r="D9" s="764"/>
      <c r="E9" s="764"/>
    </row>
    <row r="10" spans="1:9" ht="18">
      <c r="A10" s="763" t="s">
        <v>360</v>
      </c>
      <c r="B10" s="763"/>
      <c r="C10" s="763"/>
      <c r="D10" s="763"/>
      <c r="E10" s="763"/>
    </row>
    <row r="12" spans="1:9" s="2" customFormat="1" ht="18">
      <c r="A12" s="2" t="s">
        <v>288</v>
      </c>
      <c r="C12" s="464" t="s">
        <v>291</v>
      </c>
      <c r="D12" s="464"/>
    </row>
    <row r="13" spans="1:9" s="2" customFormat="1" ht="18">
      <c r="C13" s="465"/>
      <c r="D13" s="465"/>
    </row>
    <row r="14" spans="1:9" s="2" customFormat="1" ht="18">
      <c r="A14" s="2" t="s">
        <v>361</v>
      </c>
      <c r="C14" s="464" t="s">
        <v>291</v>
      </c>
      <c r="D14" s="464"/>
    </row>
    <row r="15" spans="1:9" s="2" customFormat="1" ht="18">
      <c r="C15" s="465"/>
      <c r="D15" s="465"/>
    </row>
    <row r="16" spans="1:9" s="2" customFormat="1" ht="18">
      <c r="A16" s="2" t="s">
        <v>289</v>
      </c>
      <c r="C16" s="464" t="s">
        <v>291</v>
      </c>
      <c r="D16" s="464"/>
    </row>
    <row r="17" spans="1:5" s="2" customFormat="1" ht="18.75" thickBot="1">
      <c r="D17" s="23"/>
    </row>
    <row r="18" spans="1:5" s="2" customFormat="1" ht="18">
      <c r="A18" s="769" t="s">
        <v>281</v>
      </c>
      <c r="B18" s="771" t="s">
        <v>282</v>
      </c>
      <c r="C18" s="771" t="s">
        <v>300</v>
      </c>
      <c r="D18" s="771" t="s">
        <v>124</v>
      </c>
      <c r="E18" s="773" t="s">
        <v>123</v>
      </c>
    </row>
    <row r="19" spans="1:5" s="2" customFormat="1" ht="18.75" thickBot="1">
      <c r="A19" s="770"/>
      <c r="B19" s="772"/>
      <c r="C19" s="772"/>
      <c r="D19" s="772"/>
      <c r="E19" s="774"/>
    </row>
    <row r="20" spans="1:5" s="2" customFormat="1" ht="18.75" thickTop="1">
      <c r="A20" s="457"/>
      <c r="B20" s="458"/>
      <c r="C20" s="458"/>
      <c r="D20" s="458"/>
      <c r="E20" s="459"/>
    </row>
    <row r="21" spans="1:5" s="2" customFormat="1" ht="18">
      <c r="A21" s="450">
        <v>1</v>
      </c>
      <c r="B21" s="451" t="s">
        <v>100</v>
      </c>
      <c r="C21" s="469">
        <v>0.1</v>
      </c>
      <c r="D21" s="460">
        <f>+Website!G36</f>
        <v>100</v>
      </c>
      <c r="E21" s="463">
        <f>D21*C21</f>
        <v>10</v>
      </c>
    </row>
    <row r="22" spans="1:5" s="2" customFormat="1" ht="18">
      <c r="A22" s="450"/>
      <c r="B22" s="451"/>
      <c r="C22" s="470"/>
      <c r="D22" s="461"/>
      <c r="E22" s="463"/>
    </row>
    <row r="23" spans="1:5" s="2" customFormat="1" ht="18">
      <c r="A23" s="450">
        <v>2</v>
      </c>
      <c r="B23" s="451" t="s">
        <v>283</v>
      </c>
      <c r="C23" s="469">
        <v>0.1</v>
      </c>
      <c r="D23" s="460">
        <f>+'PROFIL BP'!F97</f>
        <v>100</v>
      </c>
      <c r="E23" s="463">
        <f t="shared" ref="E23:E33" si="0">D23*C23</f>
        <v>10</v>
      </c>
    </row>
    <row r="24" spans="1:5" s="2" customFormat="1" ht="18">
      <c r="A24" s="450"/>
      <c r="B24" s="451"/>
      <c r="C24" s="470"/>
      <c r="D24" s="461"/>
      <c r="E24" s="463"/>
    </row>
    <row r="25" spans="1:5" s="2" customFormat="1" ht="18">
      <c r="A25" s="450">
        <v>3</v>
      </c>
      <c r="B25" s="468" t="s">
        <v>299</v>
      </c>
      <c r="C25" s="471">
        <v>0.2</v>
      </c>
      <c r="D25" s="460">
        <f>+'Program Kinerja'!F96</f>
        <v>100</v>
      </c>
      <c r="E25" s="463">
        <f t="shared" si="0"/>
        <v>20</v>
      </c>
    </row>
    <row r="26" spans="1:5" s="2" customFormat="1" ht="18">
      <c r="A26" s="450"/>
      <c r="B26" s="451"/>
      <c r="C26" s="470"/>
      <c r="D26" s="461"/>
      <c r="E26" s="463"/>
    </row>
    <row r="27" spans="1:5" s="2" customFormat="1" ht="18">
      <c r="A27" s="450">
        <v>4</v>
      </c>
      <c r="B27" s="451" t="s">
        <v>284</v>
      </c>
      <c r="C27" s="469">
        <v>0.15</v>
      </c>
      <c r="D27" s="460">
        <f>+'Pelayanan Informasi Pengaduan'!F86</f>
        <v>100</v>
      </c>
      <c r="E27" s="463">
        <f t="shared" si="0"/>
        <v>15</v>
      </c>
    </row>
    <row r="28" spans="1:5" s="2" customFormat="1" ht="18">
      <c r="A28" s="450"/>
      <c r="B28" s="451"/>
      <c r="C28" s="470"/>
      <c r="D28" s="461"/>
      <c r="E28" s="463"/>
    </row>
    <row r="29" spans="1:5" s="2" customFormat="1" ht="18">
      <c r="A29" s="450">
        <v>5</v>
      </c>
      <c r="B29" s="451" t="s">
        <v>285</v>
      </c>
      <c r="C29" s="469">
        <v>0.25</v>
      </c>
      <c r="D29" s="460">
        <f>+'Pengadaan Barang Jasa'!F45</f>
        <v>100</v>
      </c>
      <c r="E29" s="463">
        <f t="shared" si="0"/>
        <v>25</v>
      </c>
    </row>
    <row r="30" spans="1:5" s="2" customFormat="1" ht="18">
      <c r="A30" s="450"/>
      <c r="B30" s="451"/>
      <c r="C30" s="470"/>
      <c r="D30" s="461"/>
      <c r="E30" s="463"/>
    </row>
    <row r="31" spans="1:5" s="2" customFormat="1" ht="18">
      <c r="A31" s="450">
        <v>6</v>
      </c>
      <c r="B31" s="451" t="s">
        <v>286</v>
      </c>
      <c r="C31" s="469">
        <v>0.1</v>
      </c>
      <c r="D31" s="460">
        <f>+'Kelembagaan PPID'!F33</f>
        <v>100</v>
      </c>
      <c r="E31" s="463">
        <f t="shared" si="0"/>
        <v>10</v>
      </c>
    </row>
    <row r="32" spans="1:5" s="2" customFormat="1" ht="18">
      <c r="A32" s="450"/>
      <c r="B32" s="451"/>
      <c r="C32" s="470"/>
      <c r="D32" s="461"/>
      <c r="E32" s="463"/>
    </row>
    <row r="33" spans="1:5" s="2" customFormat="1" ht="18">
      <c r="A33" s="450">
        <v>7</v>
      </c>
      <c r="B33" s="451" t="s">
        <v>287</v>
      </c>
      <c r="C33" s="469">
        <v>0.1</v>
      </c>
      <c r="D33" s="460">
        <f>+'Daftar Informasi'!F29</f>
        <v>100</v>
      </c>
      <c r="E33" s="463">
        <f t="shared" si="0"/>
        <v>10</v>
      </c>
    </row>
    <row r="34" spans="1:5" s="2" customFormat="1" ht="18">
      <c r="A34" s="454"/>
      <c r="B34" s="455"/>
      <c r="C34" s="455"/>
      <c r="D34" s="462"/>
      <c r="E34" s="456"/>
    </row>
    <row r="35" spans="1:5" s="2" customFormat="1" ht="18">
      <c r="A35" s="452"/>
      <c r="B35" s="765" t="s">
        <v>295</v>
      </c>
      <c r="C35" s="777">
        <f>SUM(C20:C34)</f>
        <v>1</v>
      </c>
      <c r="D35" s="767">
        <f>+D33+D31+D29+D27+D25+D23+D21</f>
        <v>700</v>
      </c>
      <c r="E35" s="775">
        <f>+E33+E31+E29+E27+E25+E23+E21</f>
        <v>100</v>
      </c>
    </row>
    <row r="36" spans="1:5" s="2" customFormat="1" ht="18.75" thickBot="1">
      <c r="A36" s="453"/>
      <c r="B36" s="766"/>
      <c r="C36" s="778"/>
      <c r="D36" s="768"/>
      <c r="E36" s="776"/>
    </row>
    <row r="37" spans="1:5" s="2" customFormat="1" ht="18">
      <c r="D37" s="23"/>
    </row>
    <row r="38" spans="1:5" s="2" customFormat="1" ht="18">
      <c r="A38" s="762" t="s">
        <v>292</v>
      </c>
      <c r="B38" s="762"/>
      <c r="C38" s="762"/>
      <c r="D38" s="762"/>
      <c r="E38" s="762"/>
    </row>
    <row r="39" spans="1:5" s="2" customFormat="1" ht="18">
      <c r="A39" s="762" t="s">
        <v>362</v>
      </c>
      <c r="B39" s="762"/>
      <c r="C39" s="762"/>
      <c r="D39" s="762"/>
      <c r="E39" s="762"/>
    </row>
    <row r="40" spans="1:5" s="2" customFormat="1" ht="18">
      <c r="D40" s="23"/>
    </row>
    <row r="41" spans="1:5" s="2" customFormat="1" ht="18">
      <c r="D41" s="23"/>
    </row>
    <row r="42" spans="1:5" s="2" customFormat="1" ht="18">
      <c r="D42" s="23"/>
    </row>
    <row r="43" spans="1:5" s="2" customFormat="1" ht="18">
      <c r="D43" s="23"/>
    </row>
    <row r="44" spans="1:5" s="2" customFormat="1" ht="18" customHeight="1">
      <c r="A44" s="761" t="s">
        <v>293</v>
      </c>
      <c r="B44" s="761"/>
      <c r="C44" s="761"/>
      <c r="D44" s="761"/>
      <c r="E44" s="761"/>
    </row>
    <row r="45" spans="1:5" s="2" customFormat="1" ht="18">
      <c r="A45" s="760" t="s">
        <v>294</v>
      </c>
      <c r="B45" s="760"/>
      <c r="C45" s="760"/>
      <c r="D45" s="760"/>
      <c r="E45" s="760"/>
    </row>
    <row r="46" spans="1:5" s="2" customFormat="1" ht="18">
      <c r="D46" s="23"/>
    </row>
    <row r="47" spans="1:5" s="2" customFormat="1" ht="18">
      <c r="D47" s="23"/>
    </row>
    <row r="48" spans="1:5" s="2" customFormat="1" ht="18">
      <c r="D48" s="23"/>
    </row>
    <row r="49" spans="4:4" s="2" customFormat="1" ht="18">
      <c r="D49" s="23"/>
    </row>
    <row r="50" spans="4:4" s="2" customFormat="1" ht="18">
      <c r="D50" s="23"/>
    </row>
    <row r="51" spans="4:4" s="2" customFormat="1" ht="18">
      <c r="D51" s="23"/>
    </row>
    <row r="52" spans="4:4" s="2" customFormat="1" ht="18">
      <c r="D52" s="23"/>
    </row>
  </sheetData>
  <mergeCells count="17">
    <mergeCell ref="A6:G6"/>
    <mergeCell ref="A45:E45"/>
    <mergeCell ref="A44:E44"/>
    <mergeCell ref="A39:E39"/>
    <mergeCell ref="A8:E8"/>
    <mergeCell ref="A9:E9"/>
    <mergeCell ref="B35:B36"/>
    <mergeCell ref="D35:D36"/>
    <mergeCell ref="A18:A19"/>
    <mergeCell ref="B18:B19"/>
    <mergeCell ref="D18:D19"/>
    <mergeCell ref="E18:E19"/>
    <mergeCell ref="A38:E38"/>
    <mergeCell ref="A10:E10"/>
    <mergeCell ref="E35:E36"/>
    <mergeCell ref="C18:C19"/>
    <mergeCell ref="C35:C36"/>
  </mergeCells>
  <printOptions horizontalCentered="1"/>
  <pageMargins left="0.12" right="0.4" top="0.28000000000000003" bottom="0.12" header="0" footer="0"/>
  <pageSetup paperSize="256" scale="75" orientation="landscape" horizontalDpi="4294967292" r:id="rId1"/>
  <legacyDrawing r:id="rId2"/>
  <oleObjects>
    <oleObject progId="Word.Picture.8" shapeId="10241" r:id="rId3"/>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DATA</vt:lpstr>
      <vt:lpstr>Website</vt:lpstr>
      <vt:lpstr>PROFIL BP</vt:lpstr>
      <vt:lpstr>Program Kinerja</vt:lpstr>
      <vt:lpstr>Pelayanan Informasi Pengaduan</vt:lpstr>
      <vt:lpstr>Pengadaan Barang Jasa</vt:lpstr>
      <vt:lpstr>Kelembagaan PPID</vt:lpstr>
      <vt:lpstr>Daftar Informasi</vt:lpstr>
      <vt:lpstr>Jumlah Nilai</vt:lpstr>
      <vt:lpstr>Sheet1</vt:lpstr>
      <vt:lpstr>'Daftar Informasi'!Print_Area</vt:lpstr>
      <vt:lpstr>DATA!Print_Area</vt:lpstr>
      <vt:lpstr>'Jumlah Nilai'!Print_Area</vt:lpstr>
      <vt:lpstr>'Kelembagaan PPID'!Print_Area</vt:lpstr>
      <vt:lpstr>'Pelayanan Informasi Pengaduan'!Print_Area</vt:lpstr>
      <vt:lpstr>'Pengadaan Barang Jasa'!Print_Area</vt:lpstr>
      <vt:lpstr>'PROFIL BP'!Print_Area</vt:lpstr>
      <vt:lpstr>'Program Kinerja'!Print_Area</vt:lpstr>
      <vt:lpstr>Website!Print_Area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handoko</dc:creator>
  <cp:lastModifiedBy>USER</cp:lastModifiedBy>
  <cp:lastPrinted>2020-03-02T04:17:25Z</cp:lastPrinted>
  <dcterms:created xsi:type="dcterms:W3CDTF">2019-07-15T17:28:13Z</dcterms:created>
  <dcterms:modified xsi:type="dcterms:W3CDTF">2020-03-02T04:17:45Z</dcterms:modified>
</cp:coreProperties>
</file>